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Users\pc\Desktop\LICITACAO\licitacao\Documentos de 2025\Edital Pregão 2025\Edital Pregão nº 004-2025 - Peças e serviços\PDF\"/>
    </mc:Choice>
  </mc:AlternateContent>
  <xr:revisionPtr revIDLastSave="0" documentId="8_{170E28D1-1FA3-4B86-94C0-B4360145106A}" xr6:coauthVersionLast="47" xr6:coauthVersionMax="47" xr10:uidLastSave="{00000000-0000-0000-0000-000000000000}"/>
  <bookViews>
    <workbookView xWindow="2304" yWindow="2304" windowWidth="17280" windowHeight="8928" xr2:uid="{00000000-000D-0000-FFFF-FFFF00000000}"/>
  </bookViews>
  <sheets>
    <sheet name="Proposta"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9" i="1" l="1"/>
  <c r="H83" i="1"/>
  <c r="H77" i="1"/>
  <c r="H68" i="1"/>
  <c r="H60" i="1"/>
  <c r="H53" i="1"/>
  <c r="H48" i="1"/>
  <c r="H39" i="1"/>
  <c r="H31" i="1"/>
  <c r="H24" i="1"/>
  <c r="H19" i="1"/>
  <c r="H10" i="1"/>
  <c r="K27" i="1"/>
  <c r="E89" i="1"/>
  <c r="E83" i="1"/>
  <c r="J24" i="1"/>
  <c r="K6" i="1"/>
  <c r="K7" i="1"/>
  <c r="K8" i="1"/>
  <c r="K9" i="1"/>
  <c r="K10" i="1"/>
  <c r="K11" i="1"/>
  <c r="K12" i="1"/>
  <c r="K13" i="1"/>
  <c r="K14" i="1"/>
  <c r="K15" i="1"/>
  <c r="K16" i="1"/>
  <c r="K17" i="1"/>
  <c r="K18" i="1"/>
  <c r="K19" i="1"/>
  <c r="K20" i="1"/>
  <c r="K21" i="1"/>
  <c r="K22" i="1"/>
  <c r="K23" i="1"/>
  <c r="K24" i="1"/>
  <c r="K25" i="1"/>
  <c r="K26"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J6" i="1"/>
  <c r="J7" i="1"/>
  <c r="J8" i="1"/>
  <c r="J9" i="1"/>
  <c r="J10" i="1"/>
  <c r="J11" i="1"/>
  <c r="J12" i="1"/>
  <c r="J13" i="1"/>
  <c r="J14" i="1"/>
  <c r="J15" i="1"/>
  <c r="J16" i="1"/>
  <c r="J17" i="1"/>
  <c r="J18" i="1"/>
  <c r="J19" i="1"/>
  <c r="J20" i="1"/>
  <c r="J21" i="1"/>
  <c r="J22" i="1"/>
  <c r="J23"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K5" i="1"/>
  <c r="J5" i="1"/>
  <c r="F27" i="1"/>
  <c r="F28" i="1"/>
  <c r="I27" i="1" l="1"/>
  <c r="I74" i="1"/>
  <c r="I58" i="1"/>
  <c r="I46" i="1"/>
  <c r="I42" i="1"/>
  <c r="I38" i="1"/>
  <c r="I34" i="1"/>
  <c r="I30" i="1"/>
  <c r="I17" i="1"/>
  <c r="I13" i="1"/>
  <c r="I9" i="1"/>
  <c r="I56" i="1"/>
  <c r="I52" i="1"/>
  <c r="I73" i="1"/>
  <c r="I65" i="1"/>
  <c r="I57" i="1"/>
  <c r="I29" i="1"/>
  <c r="I88" i="1"/>
  <c r="I80" i="1"/>
  <c r="I76" i="1"/>
  <c r="I72" i="1"/>
  <c r="I64" i="1"/>
  <c r="I44" i="1"/>
  <c r="I28" i="1"/>
  <c r="I23" i="1"/>
  <c r="I7" i="1"/>
  <c r="I67" i="1"/>
  <c r="I63" i="1"/>
  <c r="I59" i="1"/>
  <c r="I47" i="1"/>
  <c r="I43" i="1"/>
  <c r="I35" i="1"/>
  <c r="I6" i="1"/>
  <c r="I87" i="1"/>
  <c r="I86" i="1"/>
  <c r="I82" i="1"/>
  <c r="I81" i="1"/>
  <c r="I75" i="1"/>
  <c r="I71" i="1"/>
  <c r="I66" i="1"/>
  <c r="I51" i="1"/>
  <c r="I45" i="1"/>
  <c r="I37" i="1"/>
  <c r="I36" i="1"/>
  <c r="I22" i="1"/>
  <c r="I16" i="1"/>
  <c r="I15" i="1"/>
  <c r="I18" i="1"/>
  <c r="I14" i="1"/>
  <c r="I5" i="1"/>
  <c r="I8" i="1"/>
  <c r="F88" i="1"/>
  <c r="F87" i="1"/>
  <c r="F86" i="1"/>
  <c r="I39" i="1" l="1"/>
  <c r="I60" i="1"/>
  <c r="I48" i="1"/>
  <c r="I89" i="1"/>
  <c r="I53" i="1"/>
  <c r="I83" i="1"/>
  <c r="I10" i="1"/>
  <c r="I77" i="1"/>
  <c r="I68" i="1"/>
  <c r="I31" i="1"/>
  <c r="I19" i="1"/>
  <c r="I24" i="1"/>
  <c r="F89" i="1"/>
  <c r="F8" i="1"/>
  <c r="F9" i="1"/>
  <c r="F75" i="1"/>
  <c r="F46" i="1"/>
  <c r="F17" i="1"/>
  <c r="E60" i="1"/>
  <c r="F59" i="1"/>
  <c r="F58" i="1"/>
  <c r="F57" i="1"/>
  <c r="F56" i="1"/>
  <c r="F63" i="1"/>
  <c r="F64" i="1"/>
  <c r="E24" i="1"/>
  <c r="F23" i="1"/>
  <c r="F22" i="1"/>
  <c r="F29" i="1"/>
  <c r="F30" i="1"/>
  <c r="F80" i="1"/>
  <c r="F81" i="1"/>
  <c r="F72" i="1"/>
  <c r="F73" i="1"/>
  <c r="F74" i="1"/>
  <c r="F76" i="1"/>
  <c r="F52" i="1"/>
  <c r="F43" i="1"/>
  <c r="F44" i="1"/>
  <c r="F45" i="1"/>
  <c r="F47" i="1"/>
  <c r="F15" i="1"/>
  <c r="F16" i="1"/>
  <c r="F18" i="1"/>
  <c r="F67" i="1"/>
  <c r="F38" i="1"/>
  <c r="F37" i="1"/>
  <c r="F51" i="1"/>
  <c r="E53" i="1"/>
  <c r="E77" i="1"/>
  <c r="F71" i="1"/>
  <c r="E48" i="1"/>
  <c r="F42" i="1"/>
  <c r="F31" i="1" l="1"/>
  <c r="F48" i="1"/>
  <c r="F24" i="1"/>
  <c r="F60" i="1"/>
  <c r="F53" i="1"/>
  <c r="F77" i="1"/>
  <c r="F34" i="1"/>
  <c r="F35" i="1"/>
  <c r="F36" i="1"/>
  <c r="F82" i="1"/>
  <c r="E68" i="1"/>
  <c r="F66" i="1"/>
  <c r="F65" i="1"/>
  <c r="F39" i="1" l="1"/>
  <c r="F68" i="1"/>
  <c r="F83" i="1"/>
  <c r="E10" i="1"/>
  <c r="F14" i="1"/>
  <c r="F13" i="1"/>
  <c r="F19" i="1" s="1"/>
  <c r="F7" i="1"/>
  <c r="F6" i="1"/>
  <c r="F5" i="1"/>
  <c r="E39" i="1"/>
  <c r="E19" i="1"/>
  <c r="F10" i="1" l="1"/>
  <c r="F91" i="1" s="1"/>
  <c r="H92" i="1" s="1"/>
</calcChain>
</file>

<file path=xl/sharedStrings.xml><?xml version="1.0" encoding="utf-8"?>
<sst xmlns="http://schemas.openxmlformats.org/spreadsheetml/2006/main" count="153" uniqueCount="84">
  <si>
    <t>Iveco</t>
  </si>
  <si>
    <t>Volkswagem</t>
  </si>
  <si>
    <t>Fiat</t>
  </si>
  <si>
    <t>Chevrolet</t>
  </si>
  <si>
    <t>Renaut</t>
  </si>
  <si>
    <t>Honda</t>
  </si>
  <si>
    <t>Yamaha</t>
  </si>
  <si>
    <t>Mercedez Benz</t>
  </si>
  <si>
    <t>Item</t>
  </si>
  <si>
    <t xml:space="preserve">Valor Total Estimado homem Hora (MO) - R$ </t>
  </si>
  <si>
    <t xml:space="preserve"> Percentual de Desconto sobre as Peças - (D) % </t>
  </si>
  <si>
    <t xml:space="preserve">Valor Total Estimado para as Peças R$ </t>
  </si>
  <si>
    <t>VT</t>
  </si>
  <si>
    <t>Valor Homem/Hora - MO - R$</t>
  </si>
  <si>
    <t>Serviços Elétricos e Peças - Veículos Leves</t>
  </si>
  <si>
    <t>Dados do Proponente:</t>
  </si>
  <si>
    <t>Razão Social:</t>
  </si>
  <si>
    <t>Endereço:</t>
  </si>
  <si>
    <t>CNPJ:</t>
  </si>
  <si>
    <t>Responsável</t>
  </si>
  <si>
    <t>e-mail:</t>
  </si>
  <si>
    <t>Telefone:</t>
  </si>
  <si>
    <t>DATA:</t>
  </si>
  <si>
    <t>Identificação do Reponsável:</t>
  </si>
  <si>
    <t>C. Identidade:</t>
  </si>
  <si>
    <t>New Holland</t>
  </si>
  <si>
    <t>Lote 02 - Serviços de Mecânica e Peças, Alinhamentos e Balanceamento Veículos  Pesados</t>
  </si>
  <si>
    <t>Lote 01 - Serviços de Mecânica e Peças, Alinhamento e Balanceamento Veículos Leves</t>
  </si>
  <si>
    <t>Serviços de Mecânica e Peças, Alinhamento e Balanceamento Veículos Leves</t>
  </si>
  <si>
    <t>Serviços de Mecânica e Peças, Alinhamentos e Balanceamento Veículos  Pesados</t>
  </si>
  <si>
    <t>Agrale</t>
  </si>
  <si>
    <t xml:space="preserve">Renault </t>
  </si>
  <si>
    <t xml:space="preserve">Caterpillar </t>
  </si>
  <si>
    <t>JCB</t>
  </si>
  <si>
    <t xml:space="preserve">Agrale </t>
  </si>
  <si>
    <t>Renault</t>
  </si>
  <si>
    <t xml:space="preserve">New Holland </t>
  </si>
  <si>
    <t>,</t>
  </si>
  <si>
    <t xml:space="preserve">Lote 03 - Serviços de Mecânica e Peças, Alinhamento e Balanceamento de Motos </t>
  </si>
  <si>
    <t>Serviços de Mecânica e Peças, Alinhamento e Balanceamento de Motos</t>
  </si>
  <si>
    <t>Lote 05 - Serviços Elétricos e Peças Veículos Leves</t>
  </si>
  <si>
    <t>Serviços Elétricos e Peças - Veículos Pesados</t>
  </si>
  <si>
    <t>Peugeot</t>
  </si>
  <si>
    <t>Volare</t>
  </si>
  <si>
    <t>Tipo de Serviço</t>
  </si>
  <si>
    <t>Fabricante</t>
  </si>
  <si>
    <t xml:space="preserve"> Quant. Máx Estimada de Horas </t>
  </si>
  <si>
    <t>TOTAL DO LOTE 1</t>
  </si>
  <si>
    <t>TOTAL DO LOTE 2</t>
  </si>
  <si>
    <t>TOTAL DO LOTE 3</t>
  </si>
  <si>
    <t xml:space="preserve">Lote 04 - Serviços de Mecânica e Peças, Alinhamento e Balanceamento de Máquinas e Equipamentos </t>
  </si>
  <si>
    <t>Serviços de Mecânica e Peças, Alinhamento e Balanceamento,  de Máquinas e Equipamentos</t>
  </si>
  <si>
    <t>TOTAL DO LOTE 4</t>
  </si>
  <si>
    <t>TOTAL DO LOTE 5</t>
  </si>
  <si>
    <t>TOTAL DO LOTE 6</t>
  </si>
  <si>
    <t xml:space="preserve">Lote 07 - Serviços Elétricos e Peças de Motos </t>
  </si>
  <si>
    <t>TOTAL DO LOTE 7</t>
  </si>
  <si>
    <t>Lote 06 - Serviços Elétricos e Peças Veículos Pesados</t>
  </si>
  <si>
    <t>Serviços Elétricos e Peças - Motos</t>
  </si>
  <si>
    <t>Lote 08 - Serviços Elétricos e Peças de Máquinas e Equipamentos</t>
  </si>
  <si>
    <t>Serviços Elétricos e Peças - Máquinas a Equipamentos</t>
  </si>
  <si>
    <t>TOTAL DO LOTE 8</t>
  </si>
  <si>
    <t>TOTAL DO LOTE 9</t>
  </si>
  <si>
    <t>TOTAL DO LOTE 10</t>
  </si>
  <si>
    <t>Lote 09 - Serviços de Lanternagem, Pintura e Funilaria Veículos Leves</t>
  </si>
  <si>
    <t>Serviços de Lanternagem, Pintura e Funilaria - Veículos Leves</t>
  </si>
  <si>
    <t>Lote 10 - Serviços de Lanternagem, Pintura e Funilaria Veículos Pesados</t>
  </si>
  <si>
    <t>Serviços de Lanternagem, Pintura e Funilaria - Veículos Pesados</t>
  </si>
  <si>
    <t>Lote 11 - Serviços de Lanternagem, Pintura e Funilaria Máquinas e Equipamentos</t>
  </si>
  <si>
    <t>Serviços de Lanternagem, Pintura e Funilaria - Motos e Equipamentos</t>
  </si>
  <si>
    <t>TOTAL DO LOTE 11</t>
  </si>
  <si>
    <t>TOTAL DO LOTE 12</t>
  </si>
  <si>
    <r>
      <t xml:space="preserve">Validade da Proposta: </t>
    </r>
    <r>
      <rPr>
        <sz val="9"/>
        <color theme="1"/>
        <rFont val="Arial"/>
        <family val="2"/>
      </rPr>
      <t>mínimo de 60 (sessenta) dias, a contar da data de sua apresentação.</t>
    </r>
  </si>
  <si>
    <t xml:space="preserve">Serviço de retifica de motor, bomba injetora e moleiro </t>
  </si>
  <si>
    <t>Veículos leves</t>
  </si>
  <si>
    <t>Veículos pesados</t>
  </si>
  <si>
    <t xml:space="preserve">Máquinas </t>
  </si>
  <si>
    <t xml:space="preserve">Lote 12 - Serviço de retifica de motor, bomba injetora e moleiro </t>
  </si>
  <si>
    <r>
      <rPr>
        <b/>
        <sz val="18"/>
        <color theme="1"/>
        <rFont val="Arial"/>
        <family val="2"/>
      </rPr>
      <t>ANEXO II – MODELO DE PROPOSTA DE PREÇOS</t>
    </r>
    <r>
      <rPr>
        <b/>
        <sz val="20"/>
        <color theme="1"/>
        <rFont val="Arial"/>
        <family val="2"/>
      </rPr>
      <t xml:space="preserve">
</t>
    </r>
    <r>
      <rPr>
        <b/>
        <sz val="12"/>
        <color rgb="FF00B050"/>
        <rFont val="Arial"/>
        <family val="2"/>
      </rPr>
      <t>(Preencher apenas os campos em verde)</t>
    </r>
  </si>
  <si>
    <t>VALOR TOTAL DA PROPOSTA</t>
  </si>
  <si>
    <t>CPF:</t>
  </si>
  <si>
    <t xml:space="preserve">A Empresa acima identificada DECLARA que:
1) Estão inclusas no valor cotado todas as despesas com mão de obra, bem como, todos os tributos e encargos fiscais, sociais, trabalhistas, previdenciários e comerciais e, ainda, os gastos com transporte e acondicionamento dos produtos em embalagens adequadas.
2) Validade da proposta: 60 (sessenta) dias.
3) Prazo de início de fornecimento de acordo com o estabelecido no Termo de Referência (Anexo I do Edital) desse processo.
4) Que não incide nas vedações previstas na Lei Federal nº 14.133/2021.
5) Que o prazo de início da entrega dos bens será de acordo com os termos estabelecidos no Termo de Referência (Anexo I do Edital), a contar do recebimento, por parte da Contratada, da ordem de compra ou documento similar. Todos os bens serão avaliados, sob pena de devolução de não aceite, caso não atenda a descriminação do Termo de Referência do referido Edital ou de má qualidade.
</t>
  </si>
  <si>
    <t xml:space="preserve">LOCAL E DATA
_____________________________________
CARIMBO DA EMPRESA/ASSINATURA DO RESPONSÁVEL
OBS.: Serão DESCLASSIFICADAS as propostas que apresentarem cotações contendo preços excessivos, simbólicos, de valor zero ou inexequíveis, na forma da legislação em vigor, ou ainda, que ofereçam preços ou vantagens baseadas nas ofertas dos demais licitantes.
</t>
  </si>
  <si>
    <r>
      <t xml:space="preserve">Obs.: </t>
    </r>
    <r>
      <rPr>
        <b/>
        <i/>
        <sz val="11"/>
        <color rgb="FF00B050"/>
        <rFont val="Garamound"/>
      </rPr>
      <t>Esta planilha calculará o "</t>
    </r>
    <r>
      <rPr>
        <b/>
        <i/>
        <sz val="11"/>
        <color rgb="FFFF0000"/>
        <rFont val="Garamound"/>
      </rPr>
      <t>VT"</t>
    </r>
    <r>
      <rPr>
        <b/>
        <i/>
        <sz val="11"/>
        <color rgb="FF00B050"/>
        <rFont val="Garamound"/>
      </rPr>
      <t>, que é o critério de julgamento definido no edital "</t>
    </r>
    <r>
      <rPr>
        <b/>
        <i/>
        <sz val="11"/>
        <color rgb="FFFF0000"/>
        <rFont val="Garamound"/>
      </rPr>
      <t>Menor Preço por Lote, obtido pelo Menor VT</t>
    </r>
    <r>
      <rPr>
        <b/>
        <i/>
        <sz val="11"/>
        <color rgb="FF00B050"/>
        <rFont val="Garamound"/>
      </rPr>
      <t xml:space="preserve">". É necessário o </t>
    </r>
    <r>
      <rPr>
        <b/>
        <i/>
        <u/>
        <sz val="11"/>
        <color rgb="FF00B050"/>
        <rFont val="Garamound"/>
      </rPr>
      <t>SOMENTE</t>
    </r>
    <r>
      <rPr>
        <b/>
        <i/>
        <sz val="11"/>
        <color rgb="FF00B050"/>
        <rFont val="Garamound"/>
      </rPr>
      <t xml:space="preserve"> preenchimento das células em </t>
    </r>
    <r>
      <rPr>
        <b/>
        <i/>
        <u/>
        <sz val="11"/>
        <color rgb="FF00B050"/>
        <rFont val="Garamound"/>
      </rPr>
      <t>VERDE.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</si>
</sst>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R$&quot;\ * #,##0.00_-;\-&quot;R$&quot;\ * #,##0.00_-;_-&quot;R$&quot;\ * &quot;-&quot;??_-;_-@_-"/>
    <numFmt numFmtId="43" formatCode="_-* #,##0.00_-;\-* #,##0.00_-;_-* &quot;-&quot;??_-;_-@_-"/>
    <numFmt numFmtId="164" formatCode="_-* #,##0_-;\-* #,##0_-;_-* &quot;-&quot;??_-;_-@_-"/>
  </numFmts>
  <fonts count="15">
    <font>
      <sz val="11"/>
      <color theme="1"/>
      <name val="Calibri"/>
      <family val="2"/>
      <scheme val="minor"/>
    </font>
    <font>
      <sz val="11"/>
      <color theme="1"/>
      <name val="Calibri"/>
      <family val="2"/>
      <scheme val="minor"/>
    </font>
    <font>
      <b/>
      <sz val="9"/>
      <color theme="1"/>
      <name val="Garamound"/>
    </font>
    <font>
      <sz val="9"/>
      <color theme="1"/>
      <name val="Garamound"/>
    </font>
    <font>
      <b/>
      <i/>
      <sz val="11"/>
      <color rgb="FFFF0000"/>
      <name val="Garamound"/>
    </font>
    <font>
      <b/>
      <i/>
      <sz val="11"/>
      <color rgb="FF00B050"/>
      <name val="Garamound"/>
    </font>
    <font>
      <b/>
      <sz val="20"/>
      <color theme="1"/>
      <name val="Arial"/>
      <family val="2"/>
    </font>
    <font>
      <b/>
      <sz val="12"/>
      <color rgb="FF00B050"/>
      <name val="Arial"/>
      <family val="2"/>
    </font>
    <font>
      <b/>
      <i/>
      <sz val="9"/>
      <color rgb="FF000000"/>
      <name val="Arial"/>
      <family val="2"/>
    </font>
    <font>
      <sz val="9"/>
      <color theme="1"/>
      <name val="Arial"/>
      <family val="2"/>
    </font>
    <font>
      <b/>
      <sz val="9"/>
      <color theme="1"/>
      <name val="Arial"/>
      <family val="2"/>
    </font>
    <font>
      <u/>
      <sz val="11"/>
      <color theme="10"/>
      <name val="Calibri"/>
      <family val="2"/>
      <scheme val="minor"/>
    </font>
    <font>
      <sz val="9"/>
      <color rgb="FF000000"/>
      <name val="Arial"/>
      <family val="2"/>
    </font>
    <font>
      <b/>
      <sz val="18"/>
      <color theme="1"/>
      <name val="Arial"/>
      <family val="2"/>
    </font>
    <font>
      <b/>
      <i/>
      <u/>
      <sz val="11"/>
      <color rgb="FF00B050"/>
      <name val="Garamound"/>
    </font>
  </fonts>
  <fills count="10">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4" tint="0.39997558519241921"/>
        <bgColor indexed="64"/>
      </patternFill>
    </fill>
    <fill>
      <patternFill patternType="solid">
        <fgColor theme="0"/>
        <bgColor indexed="64"/>
      </patternFill>
    </fill>
    <fill>
      <patternFill patternType="solid">
        <fgColor theme="9" tint="0.59999389629810485"/>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FFFFFF"/>
        <bgColor indexed="64"/>
      </patternFill>
    </fill>
  </fills>
  <borders count="2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11" fillId="0" borderId="0" applyNumberFormat="0" applyFill="0" applyBorder="0" applyAlignment="0" applyProtection="0"/>
    <xf numFmtId="44" fontId="1" fillId="0" borderId="0" applyFont="0" applyFill="0" applyBorder="0" applyAlignment="0" applyProtection="0"/>
  </cellStyleXfs>
  <cellXfs count="171">
    <xf numFmtId="0" fontId="0" fillId="0" borderId="0" xfId="0"/>
    <xf numFmtId="0" fontId="3" fillId="0" borderId="0" xfId="0" applyFont="1"/>
    <xf numFmtId="0" fontId="3" fillId="0" borderId="0" xfId="0" applyFont="1" applyAlignment="1">
      <alignment horizontal="center"/>
    </xf>
    <xf numFmtId="0" fontId="2" fillId="2" borderId="9" xfId="0" applyFont="1" applyFill="1" applyBorder="1" applyAlignment="1">
      <alignment horizontal="center" vertical="center"/>
    </xf>
    <xf numFmtId="0" fontId="2" fillId="0" borderId="0" xfId="0" applyFont="1"/>
    <xf numFmtId="0" fontId="3" fillId="5" borderId="0" xfId="0" applyFont="1" applyFill="1"/>
    <xf numFmtId="43" fontId="3" fillId="0" borderId="0" xfId="0" applyNumberFormat="1" applyFont="1"/>
    <xf numFmtId="0" fontId="2" fillId="6" borderId="2" xfId="0" applyFont="1" applyFill="1" applyBorder="1" applyAlignment="1" applyProtection="1">
      <alignment horizontal="left" vertical="center"/>
      <protection locked="0"/>
    </xf>
    <xf numFmtId="0" fontId="2" fillId="6" borderId="10" xfId="0" applyFont="1" applyFill="1" applyBorder="1" applyAlignment="1">
      <alignment horizontal="left" vertical="center"/>
    </xf>
    <xf numFmtId="0" fontId="2" fillId="6" borderId="9" xfId="0" applyFont="1" applyFill="1" applyBorder="1" applyAlignment="1">
      <alignment horizontal="left" vertical="center"/>
    </xf>
    <xf numFmtId="0" fontId="3" fillId="0" borderId="0" xfId="0" applyFont="1" applyAlignment="1">
      <alignment horizontal="center" wrapText="1"/>
    </xf>
    <xf numFmtId="0" fontId="3" fillId="0" borderId="0" xfId="0" applyFont="1" applyAlignment="1">
      <alignment wrapText="1"/>
    </xf>
    <xf numFmtId="0" fontId="2" fillId="2" borderId="2" xfId="0" applyFont="1" applyFill="1" applyBorder="1" applyAlignment="1">
      <alignment horizontal="center" vertical="center" wrapText="1"/>
    </xf>
    <xf numFmtId="164" fontId="3" fillId="0" borderId="0" xfId="0" applyNumberFormat="1" applyFont="1"/>
    <xf numFmtId="0" fontId="8" fillId="3" borderId="6" xfId="0" applyFont="1" applyFill="1" applyBorder="1" applyAlignment="1">
      <alignment horizontal="center" vertical="center" wrapText="1"/>
    </xf>
    <xf numFmtId="0" fontId="8" fillId="3" borderId="3" xfId="0" applyFont="1" applyFill="1" applyBorder="1" applyAlignment="1">
      <alignment horizontal="center" vertical="center" wrapText="1"/>
    </xf>
    <xf numFmtId="164" fontId="8" fillId="3" borderId="3" xfId="0" applyNumberFormat="1" applyFont="1" applyFill="1" applyBorder="1" applyAlignment="1">
      <alignment horizontal="center" vertical="center" wrapText="1"/>
    </xf>
    <xf numFmtId="43" fontId="10" fillId="3" borderId="11" xfId="1" applyFont="1" applyFill="1" applyBorder="1" applyAlignment="1">
      <alignment horizontal="center"/>
    </xf>
    <xf numFmtId="164" fontId="10" fillId="3" borderId="1" xfId="0" applyNumberFormat="1" applyFont="1" applyFill="1" applyBorder="1"/>
    <xf numFmtId="0" fontId="9" fillId="5" borderId="7" xfId="0" applyFont="1" applyFill="1" applyBorder="1" applyAlignment="1">
      <alignment horizontal="left"/>
    </xf>
    <xf numFmtId="0" fontId="9" fillId="5" borderId="8" xfId="0" applyFont="1" applyFill="1" applyBorder="1" applyAlignment="1">
      <alignment horizontal="left" wrapText="1"/>
    </xf>
    <xf numFmtId="0" fontId="9" fillId="5" borderId="8" xfId="0" applyFont="1" applyFill="1" applyBorder="1" applyAlignment="1">
      <alignment horizontal="left"/>
    </xf>
    <xf numFmtId="43" fontId="9" fillId="5" borderId="8" xfId="1" applyFont="1" applyFill="1" applyBorder="1" applyAlignment="1">
      <alignment horizontal="center"/>
    </xf>
    <xf numFmtId="0" fontId="9" fillId="5" borderId="8" xfId="0" applyFont="1" applyFill="1" applyBorder="1" applyAlignment="1">
      <alignment horizontal="center"/>
    </xf>
    <xf numFmtId="0" fontId="9" fillId="5" borderId="8" xfId="0" applyFont="1" applyFill="1" applyBorder="1"/>
    <xf numFmtId="43" fontId="9" fillId="5" borderId="8" xfId="1" applyFont="1" applyFill="1" applyBorder="1"/>
    <xf numFmtId="164" fontId="9" fillId="5" borderId="5" xfId="0" applyNumberFormat="1" applyFont="1" applyFill="1" applyBorder="1"/>
    <xf numFmtId="0" fontId="10" fillId="3" borderId="12" xfId="0" applyFont="1" applyFill="1" applyBorder="1" applyAlignment="1">
      <alignment horizontal="center"/>
    </xf>
    <xf numFmtId="43" fontId="10" fillId="3" borderId="12" xfId="1" applyFont="1" applyFill="1" applyBorder="1"/>
    <xf numFmtId="0" fontId="10" fillId="3" borderId="12" xfId="0" applyFont="1" applyFill="1" applyBorder="1"/>
    <xf numFmtId="43" fontId="10" fillId="3" borderId="16" xfId="1" applyFont="1" applyFill="1" applyBorder="1"/>
    <xf numFmtId="0" fontId="9" fillId="0" borderId="4" xfId="0" applyFont="1" applyBorder="1" applyAlignment="1">
      <alignment horizontal="center"/>
    </xf>
    <xf numFmtId="0" fontId="9" fillId="0" borderId="4" xfId="0" applyFont="1" applyBorder="1" applyAlignment="1">
      <alignment horizontal="center" wrapText="1"/>
    </xf>
    <xf numFmtId="0" fontId="9" fillId="0" borderId="0" xfId="0" applyFont="1" applyAlignment="1">
      <alignment horizontal="center"/>
    </xf>
    <xf numFmtId="0" fontId="9" fillId="0" borderId="0" xfId="0" applyFont="1"/>
    <xf numFmtId="164" fontId="9" fillId="0" borderId="5" xfId="0" applyNumberFormat="1" applyFont="1" applyBorder="1"/>
    <xf numFmtId="0" fontId="9" fillId="0" borderId="0" xfId="0" applyFont="1" applyAlignment="1">
      <alignment horizontal="center" wrapText="1"/>
    </xf>
    <xf numFmtId="0" fontId="10" fillId="0" borderId="7" xfId="0" applyFont="1" applyBorder="1" applyAlignment="1">
      <alignment horizontal="left"/>
    </xf>
    <xf numFmtId="0" fontId="10" fillId="0" borderId="8" xfId="0" applyFont="1" applyBorder="1" applyAlignment="1">
      <alignment horizontal="left"/>
    </xf>
    <xf numFmtId="43" fontId="10" fillId="0" borderId="8" xfId="1" applyFont="1" applyFill="1" applyBorder="1" applyAlignment="1">
      <alignment horizontal="center"/>
    </xf>
    <xf numFmtId="0" fontId="10" fillId="0" borderId="8" xfId="0" applyFont="1" applyBorder="1" applyAlignment="1">
      <alignment horizontal="center"/>
    </xf>
    <xf numFmtId="43" fontId="10" fillId="0" borderId="8" xfId="1" applyFont="1" applyFill="1" applyBorder="1"/>
    <xf numFmtId="0" fontId="10" fillId="0" borderId="8" xfId="0" applyFont="1" applyBorder="1"/>
    <xf numFmtId="164" fontId="10" fillId="0" borderId="5" xfId="0" applyNumberFormat="1" applyFont="1" applyBorder="1"/>
    <xf numFmtId="0" fontId="10" fillId="3" borderId="20" xfId="0" applyFont="1" applyFill="1" applyBorder="1"/>
    <xf numFmtId="43" fontId="10" fillId="3" borderId="20" xfId="1" applyFont="1" applyFill="1" applyBorder="1"/>
    <xf numFmtId="164" fontId="9" fillId="0" borderId="0" xfId="0" applyNumberFormat="1" applyFont="1"/>
    <xf numFmtId="43" fontId="10" fillId="3" borderId="19" xfId="1" applyFont="1" applyFill="1" applyBorder="1" applyAlignment="1">
      <alignment horizontal="center"/>
    </xf>
    <xf numFmtId="0" fontId="10" fillId="3" borderId="20" xfId="0" applyFont="1" applyFill="1" applyBorder="1" applyAlignment="1">
      <alignment horizontal="center"/>
    </xf>
    <xf numFmtId="0" fontId="10" fillId="0" borderId="0" xfId="0" applyFont="1" applyAlignment="1">
      <alignment horizontal="left"/>
    </xf>
    <xf numFmtId="0" fontId="10" fillId="0" borderId="0" xfId="0" applyFont="1" applyAlignment="1">
      <alignment horizontal="left" wrapText="1"/>
    </xf>
    <xf numFmtId="43" fontId="10" fillId="0" borderId="0" xfId="1" applyFont="1" applyFill="1" applyBorder="1" applyAlignment="1">
      <alignment horizontal="center"/>
    </xf>
    <xf numFmtId="0" fontId="10" fillId="0" borderId="0" xfId="0" applyFont="1" applyAlignment="1">
      <alignment horizontal="center"/>
    </xf>
    <xf numFmtId="43" fontId="10" fillId="0" borderId="0" xfId="1" applyFont="1" applyFill="1" applyBorder="1"/>
    <xf numFmtId="0" fontId="10" fillId="0" borderId="0" xfId="0" applyFont="1"/>
    <xf numFmtId="164" fontId="10" fillId="0" borderId="0" xfId="0" applyNumberFormat="1" applyFont="1"/>
    <xf numFmtId="43" fontId="10" fillId="0" borderId="0" xfId="0" applyNumberFormat="1" applyFont="1"/>
    <xf numFmtId="43" fontId="10" fillId="7" borderId="12" xfId="1" applyFont="1" applyFill="1" applyBorder="1"/>
    <xf numFmtId="0" fontId="9" fillId="0" borderId="1" xfId="0" applyFont="1" applyBorder="1" applyAlignment="1">
      <alignment horizontal="center"/>
    </xf>
    <xf numFmtId="0" fontId="9" fillId="0" borderId="1" xfId="0" applyFont="1" applyBorder="1" applyAlignment="1">
      <alignment horizontal="center" wrapText="1"/>
    </xf>
    <xf numFmtId="43" fontId="9" fillId="6" borderId="1" xfId="1" applyFont="1" applyFill="1" applyBorder="1" applyAlignment="1" applyProtection="1">
      <alignment horizontal="center"/>
      <protection locked="0"/>
    </xf>
    <xf numFmtId="43" fontId="9" fillId="0" borderId="1" xfId="1" applyFont="1" applyBorder="1"/>
    <xf numFmtId="43" fontId="9" fillId="6" borderId="1" xfId="1" applyFont="1" applyFill="1" applyBorder="1" applyProtection="1">
      <protection locked="0"/>
    </xf>
    <xf numFmtId="164" fontId="9" fillId="0" borderId="1" xfId="0" applyNumberFormat="1" applyFont="1" applyBorder="1"/>
    <xf numFmtId="43" fontId="10" fillId="3" borderId="1" xfId="1" applyFont="1" applyFill="1" applyBorder="1" applyAlignment="1">
      <alignment horizontal="center"/>
    </xf>
    <xf numFmtId="0" fontId="10" fillId="3" borderId="1" xfId="0" applyFont="1" applyFill="1" applyBorder="1" applyAlignment="1">
      <alignment horizontal="center"/>
    </xf>
    <xf numFmtId="43" fontId="10" fillId="3" borderId="1" xfId="1" applyFont="1" applyFill="1" applyBorder="1"/>
    <xf numFmtId="0" fontId="10" fillId="3" borderId="1" xfId="0" applyFont="1" applyFill="1" applyBorder="1"/>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43" fontId="9" fillId="6" borderId="1" xfId="1" applyFont="1" applyFill="1" applyBorder="1" applyAlignment="1" applyProtection="1">
      <alignment horizontal="center" vertical="center"/>
      <protection locked="0"/>
    </xf>
    <xf numFmtId="43" fontId="9" fillId="0" borderId="1" xfId="1" applyFont="1" applyBorder="1" applyAlignment="1">
      <alignment vertical="center"/>
    </xf>
    <xf numFmtId="43" fontId="9" fillId="6" borderId="1" xfId="1" applyFont="1" applyFill="1" applyBorder="1" applyAlignment="1" applyProtection="1">
      <alignment vertical="center"/>
      <protection locked="0"/>
    </xf>
    <xf numFmtId="164" fontId="9" fillId="0" borderId="1" xfId="0" applyNumberFormat="1" applyFont="1" applyBorder="1" applyAlignment="1">
      <alignment vertical="center"/>
    </xf>
    <xf numFmtId="43" fontId="10" fillId="3" borderId="17" xfId="1" applyFont="1" applyFill="1" applyBorder="1" applyAlignment="1">
      <alignment horizontal="center" vertical="center"/>
    </xf>
    <xf numFmtId="0" fontId="10" fillId="3" borderId="17" xfId="0" applyFont="1" applyFill="1" applyBorder="1" applyAlignment="1">
      <alignment horizontal="center" vertical="center"/>
    </xf>
    <xf numFmtId="43" fontId="10" fillId="3" borderId="18" xfId="1" applyFont="1" applyFill="1" applyBorder="1" applyAlignment="1">
      <alignment horizontal="center" vertical="center"/>
    </xf>
    <xf numFmtId="164" fontId="10" fillId="3" borderId="21" xfId="0" applyNumberFormat="1" applyFont="1" applyFill="1" applyBorder="1" applyAlignment="1">
      <alignment vertical="center"/>
    </xf>
    <xf numFmtId="43" fontId="10" fillId="3" borderId="19" xfId="1" applyFont="1" applyFill="1" applyBorder="1" applyAlignment="1">
      <alignment horizontal="center" vertical="center"/>
    </xf>
    <xf numFmtId="0" fontId="10" fillId="3" borderId="20" xfId="0" applyFont="1" applyFill="1" applyBorder="1" applyAlignment="1">
      <alignment horizontal="center" vertical="center"/>
    </xf>
    <xf numFmtId="43" fontId="10" fillId="3" borderId="20" xfId="1" applyFont="1" applyFill="1" applyBorder="1" applyAlignment="1">
      <alignment vertical="center"/>
    </xf>
    <xf numFmtId="0" fontId="10" fillId="3" borderId="20" xfId="0" applyFont="1" applyFill="1" applyBorder="1" applyAlignment="1">
      <alignment vertical="center"/>
    </xf>
    <xf numFmtId="43" fontId="10" fillId="3" borderId="1" xfId="1" applyFont="1" applyFill="1" applyBorder="1" applyAlignment="1">
      <alignment horizontal="center" vertical="center"/>
    </xf>
    <xf numFmtId="0" fontId="10" fillId="3" borderId="1" xfId="0" applyFont="1" applyFill="1" applyBorder="1" applyAlignment="1">
      <alignment horizontal="center" vertical="center"/>
    </xf>
    <xf numFmtId="43" fontId="10" fillId="3" borderId="1" xfId="1" applyFont="1" applyFill="1" applyBorder="1" applyAlignment="1">
      <alignment vertical="center"/>
    </xf>
    <xf numFmtId="0" fontId="10" fillId="3" borderId="1" xfId="0" applyFont="1" applyFill="1" applyBorder="1" applyAlignment="1">
      <alignment vertical="center"/>
    </xf>
    <xf numFmtId="0" fontId="10" fillId="5" borderId="0" xfId="0" applyFont="1" applyFill="1" applyAlignment="1">
      <alignment horizontal="left"/>
    </xf>
    <xf numFmtId="43" fontId="10" fillId="5" borderId="0" xfId="1" applyFont="1" applyFill="1" applyBorder="1" applyAlignment="1">
      <alignment horizontal="center"/>
    </xf>
    <xf numFmtId="0" fontId="10" fillId="5" borderId="0" xfId="0" applyFont="1" applyFill="1" applyAlignment="1">
      <alignment horizontal="center"/>
    </xf>
    <xf numFmtId="43" fontId="10" fillId="5" borderId="0" xfId="1" applyFont="1" applyFill="1" applyBorder="1"/>
    <xf numFmtId="0" fontId="10" fillId="5" borderId="0" xfId="0" applyFont="1" applyFill="1"/>
    <xf numFmtId="164" fontId="10" fillId="5" borderId="2" xfId="0" applyNumberFormat="1" applyFont="1" applyFill="1" applyBorder="1"/>
    <xf numFmtId="43" fontId="9" fillId="0" borderId="1" xfId="1" applyFont="1" applyBorder="1" applyAlignment="1">
      <alignment horizontal="center" vertical="center"/>
    </xf>
    <xf numFmtId="0" fontId="3" fillId="0" borderId="23" xfId="0" applyFont="1" applyBorder="1" applyAlignment="1">
      <alignment horizontal="center" vertical="center"/>
    </xf>
    <xf numFmtId="0" fontId="3" fillId="0" borderId="23" xfId="0" applyFont="1" applyBorder="1" applyAlignment="1">
      <alignment horizontal="center" vertical="center" wrapText="1"/>
    </xf>
    <xf numFmtId="0" fontId="3" fillId="0" borderId="24" xfId="0" applyFont="1" applyBorder="1" applyAlignment="1">
      <alignment horizontal="center" vertical="center"/>
    </xf>
    <xf numFmtId="43" fontId="3" fillId="6" borderId="25" xfId="1" applyFont="1" applyFill="1" applyBorder="1" applyAlignment="1" applyProtection="1">
      <alignment horizontal="center" vertical="center"/>
      <protection locked="0"/>
    </xf>
    <xf numFmtId="0" fontId="3" fillId="0" borderId="25" xfId="0" applyFont="1" applyBorder="1" applyAlignment="1">
      <alignment horizontal="center" vertical="center"/>
    </xf>
    <xf numFmtId="43" fontId="3" fillId="0" borderId="24" xfId="1" applyFont="1" applyBorder="1" applyAlignment="1">
      <alignment vertical="center"/>
    </xf>
    <xf numFmtId="43" fontId="3" fillId="6" borderId="22" xfId="1" applyFont="1" applyFill="1" applyBorder="1" applyAlignment="1" applyProtection="1">
      <alignment vertical="center"/>
    </xf>
    <xf numFmtId="43" fontId="3" fillId="8" borderId="22" xfId="1" applyFont="1" applyFill="1" applyBorder="1" applyAlignment="1" applyProtection="1">
      <alignment vertical="center"/>
    </xf>
    <xf numFmtId="0" fontId="3" fillId="0" borderId="27" xfId="0" applyFont="1" applyBorder="1" applyAlignment="1">
      <alignment horizontal="center" vertical="center"/>
    </xf>
    <xf numFmtId="0" fontId="3" fillId="0" borderId="22" xfId="0" applyFont="1" applyBorder="1" applyAlignment="1">
      <alignment horizontal="center" vertical="center"/>
    </xf>
    <xf numFmtId="43" fontId="3" fillId="0" borderId="27" xfId="1" applyFont="1" applyBorder="1" applyAlignment="1">
      <alignment vertical="center"/>
    </xf>
    <xf numFmtId="4" fontId="12" fillId="9" borderId="2" xfId="0" applyNumberFormat="1" applyFont="1" applyFill="1" applyBorder="1" applyAlignment="1">
      <alignment horizontal="center" vertical="center"/>
    </xf>
    <xf numFmtId="4" fontId="12" fillId="9" borderId="14" xfId="0" applyNumberFormat="1" applyFont="1" applyFill="1" applyBorder="1" applyAlignment="1">
      <alignment horizontal="center" vertical="center"/>
    </xf>
    <xf numFmtId="43" fontId="9" fillId="6" borderId="1" xfId="1" applyFont="1" applyFill="1" applyBorder="1" applyAlignment="1" applyProtection="1">
      <alignment vertical="center"/>
    </xf>
    <xf numFmtId="43" fontId="9" fillId="6" borderId="1" xfId="1" applyFont="1" applyFill="1" applyBorder="1" applyAlignment="1" applyProtection="1">
      <alignment horizontal="center" vertical="center"/>
    </xf>
    <xf numFmtId="43" fontId="10" fillId="3" borderId="1" xfId="0" applyNumberFormat="1" applyFont="1" applyFill="1" applyBorder="1" applyAlignment="1">
      <alignment horizontal="center" vertical="center"/>
    </xf>
    <xf numFmtId="43" fontId="10" fillId="3" borderId="1" xfId="3" applyNumberFormat="1" applyFont="1" applyFill="1" applyBorder="1" applyAlignment="1">
      <alignment horizontal="center" vertical="center"/>
    </xf>
    <xf numFmtId="43" fontId="3" fillId="0" borderId="26" xfId="0" applyNumberFormat="1" applyFont="1" applyBorder="1" applyAlignment="1">
      <alignment vertical="center"/>
    </xf>
    <xf numFmtId="43" fontId="9" fillId="0" borderId="1" xfId="0" applyNumberFormat="1" applyFont="1" applyBorder="1" applyAlignment="1">
      <alignment vertical="center"/>
    </xf>
    <xf numFmtId="43" fontId="10" fillId="3" borderId="1" xfId="0" applyNumberFormat="1" applyFont="1" applyFill="1" applyBorder="1" applyAlignment="1">
      <alignment vertical="center"/>
    </xf>
    <xf numFmtId="43" fontId="10" fillId="3" borderId="15" xfId="0" applyNumberFormat="1" applyFont="1" applyFill="1" applyBorder="1" applyAlignment="1">
      <alignment vertical="center"/>
    </xf>
    <xf numFmtId="43" fontId="9" fillId="0" borderId="1" xfId="0" applyNumberFormat="1" applyFont="1" applyBorder="1"/>
    <xf numFmtId="43" fontId="10" fillId="3" borderId="1" xfId="0" applyNumberFormat="1" applyFont="1" applyFill="1" applyBorder="1"/>
    <xf numFmtId="43" fontId="10" fillId="3" borderId="15" xfId="0" applyNumberFormat="1" applyFont="1" applyFill="1" applyBorder="1"/>
    <xf numFmtId="43" fontId="9" fillId="0" borderId="1" xfId="0" applyNumberFormat="1" applyFont="1" applyBorder="1" applyAlignment="1">
      <alignment horizontal="center" vertical="center"/>
    </xf>
    <xf numFmtId="0" fontId="10" fillId="3" borderId="1" xfId="0" applyFont="1" applyFill="1" applyBorder="1" applyAlignment="1">
      <alignment horizontal="center" vertical="center"/>
    </xf>
    <xf numFmtId="164" fontId="10" fillId="4" borderId="16" xfId="0" applyNumberFormat="1" applyFont="1" applyFill="1" applyBorder="1" applyAlignment="1">
      <alignment horizontal="center"/>
    </xf>
    <xf numFmtId="164" fontId="10" fillId="4" borderId="10" xfId="0" applyNumberFormat="1" applyFont="1" applyFill="1" applyBorder="1" applyAlignment="1">
      <alignment horizontal="center"/>
    </xf>
    <xf numFmtId="164" fontId="10" fillId="4" borderId="2" xfId="0" applyNumberFormat="1" applyFont="1" applyFill="1" applyBorder="1" applyAlignment="1">
      <alignment horizontal="center"/>
    </xf>
    <xf numFmtId="0" fontId="3" fillId="6" borderId="9" xfId="0" applyFont="1" applyFill="1" applyBorder="1" applyAlignment="1" applyProtection="1">
      <alignment horizontal="center" vertical="center"/>
      <protection locked="0"/>
    </xf>
    <xf numFmtId="0" fontId="3" fillId="6" borderId="10" xfId="0" applyFont="1" applyFill="1" applyBorder="1" applyAlignment="1" applyProtection="1">
      <alignment horizontal="center" vertical="center"/>
      <protection locked="0"/>
    </xf>
    <xf numFmtId="0" fontId="3" fillId="6" borderId="2" xfId="0" applyFont="1" applyFill="1" applyBorder="1" applyAlignment="1" applyProtection="1">
      <alignment horizontal="center" vertical="center"/>
      <protection locked="0"/>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 xfId="0" applyFont="1" applyBorder="1" applyAlignment="1">
      <alignment horizontal="center" vertical="center" wrapText="1"/>
    </xf>
    <xf numFmtId="0" fontId="10" fillId="3" borderId="18" xfId="0" applyFont="1" applyFill="1" applyBorder="1" applyAlignment="1">
      <alignment horizontal="left" vertical="center"/>
    </xf>
    <xf numFmtId="0" fontId="10" fillId="3" borderId="13" xfId="0" applyFont="1" applyFill="1" applyBorder="1" applyAlignment="1">
      <alignment horizontal="left" vertical="center"/>
    </xf>
    <xf numFmtId="0" fontId="10" fillId="3" borderId="1" xfId="0" applyFont="1" applyFill="1" applyBorder="1" applyAlignment="1">
      <alignment horizontal="left" vertical="center"/>
    </xf>
    <xf numFmtId="0" fontId="10" fillId="3" borderId="1" xfId="0" applyFont="1" applyFill="1" applyBorder="1" applyAlignment="1">
      <alignment horizontal="left"/>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3" fillId="0" borderId="0" xfId="0" applyFont="1" applyAlignment="1">
      <alignment horizontal="center"/>
    </xf>
    <xf numFmtId="14" fontId="3" fillId="6" borderId="9" xfId="0" applyNumberFormat="1" applyFont="1" applyFill="1" applyBorder="1" applyAlignment="1" applyProtection="1">
      <alignment horizontal="center" vertical="center"/>
      <protection locked="0"/>
    </xf>
    <xf numFmtId="14" fontId="3" fillId="6" borderId="10" xfId="0" applyNumberFormat="1" applyFont="1" applyFill="1" applyBorder="1" applyAlignment="1" applyProtection="1">
      <alignment horizontal="center" vertical="center"/>
      <protection locked="0"/>
    </xf>
    <xf numFmtId="14" fontId="3" fillId="6" borderId="2" xfId="0" applyNumberFormat="1" applyFont="1" applyFill="1" applyBorder="1" applyAlignment="1" applyProtection="1">
      <alignment horizontal="center" vertical="center"/>
      <protection locked="0"/>
    </xf>
    <xf numFmtId="0" fontId="2" fillId="2" borderId="9" xfId="0" applyFont="1" applyFill="1" applyBorder="1" applyAlignment="1">
      <alignment horizontal="center" vertical="center"/>
    </xf>
    <xf numFmtId="0" fontId="2" fillId="2" borderId="2" xfId="0" applyFont="1" applyFill="1" applyBorder="1" applyAlignment="1">
      <alignment horizontal="center" vertical="center"/>
    </xf>
    <xf numFmtId="0" fontId="3" fillId="0" borderId="8" xfId="0" applyFont="1" applyBorder="1" applyAlignment="1">
      <alignment horizontal="center"/>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 xfId="0" applyFont="1" applyBorder="1" applyAlignment="1">
      <alignment horizontal="center" vertical="center" wrapText="1"/>
    </xf>
    <xf numFmtId="0" fontId="3" fillId="0" borderId="0" xfId="0" applyFont="1" applyAlignment="1">
      <alignment horizontal="center" wrapText="1"/>
    </xf>
    <xf numFmtId="0" fontId="8" fillId="2" borderId="7" xfId="0" applyFont="1" applyFill="1" applyBorder="1" applyAlignment="1">
      <alignment horizontal="center" vertical="center" wrapText="1"/>
    </xf>
    <xf numFmtId="0" fontId="10" fillId="3" borderId="18" xfId="0" applyFont="1" applyFill="1" applyBorder="1" applyAlignment="1">
      <alignment horizontal="left"/>
    </xf>
    <xf numFmtId="0" fontId="10" fillId="3" borderId="13" xfId="0" applyFont="1" applyFill="1" applyBorder="1" applyAlignment="1">
      <alignment horizontal="left"/>
    </xf>
    <xf numFmtId="0" fontId="10" fillId="3" borderId="9" xfId="0" applyFont="1" applyFill="1" applyBorder="1" applyAlignment="1">
      <alignment horizontal="left"/>
    </xf>
    <xf numFmtId="0" fontId="10" fillId="3" borderId="10" xfId="0" applyFont="1" applyFill="1" applyBorder="1" applyAlignment="1">
      <alignment horizontal="left"/>
    </xf>
    <xf numFmtId="0" fontId="11" fillId="6" borderId="9" xfId="2" applyFill="1" applyBorder="1" applyAlignment="1" applyProtection="1">
      <alignment horizontal="center" vertical="center"/>
      <protection locked="0"/>
    </xf>
    <xf numFmtId="0" fontId="2" fillId="6" borderId="10" xfId="0" applyFont="1" applyFill="1" applyBorder="1" applyAlignment="1" applyProtection="1">
      <alignment horizontal="center" vertical="center"/>
      <protection locked="0"/>
    </xf>
    <xf numFmtId="0" fontId="2" fillId="6" borderId="2" xfId="0" applyFont="1" applyFill="1" applyBorder="1" applyAlignment="1" applyProtection="1">
      <alignment horizontal="center" vertical="center"/>
      <protection locked="0"/>
    </xf>
    <xf numFmtId="0" fontId="10" fillId="0" borderId="0" xfId="0" applyFont="1" applyAlignment="1">
      <alignment horizontal="left"/>
    </xf>
    <xf numFmtId="0" fontId="10" fillId="0" borderId="0" xfId="0" applyFont="1" applyAlignment="1">
      <alignment horizontal="left" vertical="center"/>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0" xfId="0" applyFont="1" applyAlignment="1">
      <alignment horizontal="left" vertical="center" wrapText="1"/>
    </xf>
    <xf numFmtId="0" fontId="9" fillId="0" borderId="5" xfId="0" applyFont="1" applyBorder="1" applyAlignment="1">
      <alignment horizontal="left" vertical="center" wrapText="1"/>
    </xf>
    <xf numFmtId="0" fontId="9" fillId="0" borderId="18" xfId="0" applyFont="1" applyBorder="1" applyAlignment="1">
      <alignment horizontal="left" vertical="center" wrapText="1"/>
    </xf>
    <xf numFmtId="0" fontId="9" fillId="0" borderId="13" xfId="0" applyFont="1" applyBorder="1" applyAlignment="1">
      <alignment horizontal="left" vertical="center" wrapText="1"/>
    </xf>
    <xf numFmtId="0" fontId="9" fillId="0" borderId="14" xfId="0" applyFont="1" applyBorder="1" applyAlignment="1">
      <alignment horizontal="left" vertical="center" wrapText="1"/>
    </xf>
  </cellXfs>
  <cellStyles count="4">
    <cellStyle name="Hiperlink" xfId="2" builtinId="8"/>
    <cellStyle name="Moeda" xfId="3" builtinId="4"/>
    <cellStyle name="Normal" xfId="0" builtinId="0"/>
    <cellStyle name="Vírgula" xfId="1" builtinId="3"/>
  </cellStyles>
  <dxfs count="0"/>
  <tableStyles count="0" defaultTableStyle="TableStyleMedium2" defaultPivotStyle="PivotStyleLight16"/>
  <colors>
    <mruColors>
      <color rgb="FFC12F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624839</xdr:colOff>
      <xdr:row>0</xdr:row>
      <xdr:rowOff>45720</xdr:rowOff>
    </xdr:from>
    <xdr:to>
      <xdr:col>7</xdr:col>
      <xdr:colOff>47478</xdr:colOff>
      <xdr:row>0</xdr:row>
      <xdr:rowOff>952500</xdr:rowOff>
    </xdr:to>
    <xdr:pic>
      <xdr:nvPicPr>
        <xdr:cNvPr id="2" name="Imagem 1">
          <a:extLst>
            <a:ext uri="{FF2B5EF4-FFF2-40B4-BE49-F238E27FC236}">
              <a16:creationId xmlns:a16="http://schemas.microsoft.com/office/drawing/2014/main" id="{3A9E5A41-1B36-5706-4CEB-4AD70E87FE66}"/>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3787"/>
        <a:stretch/>
      </xdr:blipFill>
      <xdr:spPr bwMode="auto">
        <a:xfrm>
          <a:off x="937259" y="45720"/>
          <a:ext cx="6764261" cy="90678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19"/>
  <sheetViews>
    <sheetView tabSelected="1" topLeftCell="A136" zoomScale="115" zoomScaleNormal="115" workbookViewId="0">
      <selection activeCell="I93" sqref="I93"/>
    </sheetView>
  </sheetViews>
  <sheetFormatPr defaultColWidth="8.88671875" defaultRowHeight="11.4"/>
  <cols>
    <col min="1" max="1" width="4.5546875" style="2" bestFit="1" customWidth="1"/>
    <col min="2" max="2" width="42.5546875" style="10" customWidth="1"/>
    <col min="3" max="3" width="15.6640625" style="2" bestFit="1" customWidth="1"/>
    <col min="4" max="4" width="12.33203125" style="2" customWidth="1"/>
    <col min="5" max="5" width="11.44140625" style="2" customWidth="1"/>
    <col min="6" max="6" width="13.88671875" style="1" bestFit="1" customWidth="1"/>
    <col min="7" max="7" width="11.5546875" style="1" customWidth="1"/>
    <col min="8" max="8" width="13.88671875" style="1" bestFit="1" customWidth="1"/>
    <col min="9" max="9" width="19.109375" style="13" customWidth="1"/>
    <col min="10" max="11" width="0.44140625" style="1" customWidth="1"/>
    <col min="12" max="12" width="7.6640625" style="1" customWidth="1"/>
    <col min="13" max="13" width="7.5546875" style="1" customWidth="1"/>
    <col min="14" max="14" width="9.44140625" style="1" customWidth="1"/>
    <col min="15" max="15" width="3.5546875" style="1" customWidth="1"/>
    <col min="16" max="19" width="8.88671875" style="1" customWidth="1"/>
    <col min="20" max="16384" width="8.88671875" style="1"/>
  </cols>
  <sheetData>
    <row r="1" spans="1:12" ht="79.2" customHeight="1" thickBot="1">
      <c r="A1" s="125"/>
      <c r="B1" s="126"/>
      <c r="C1" s="126"/>
      <c r="D1" s="126"/>
      <c r="E1" s="126"/>
      <c r="F1" s="126"/>
      <c r="G1" s="126"/>
      <c r="H1" s="126"/>
      <c r="I1" s="127"/>
      <c r="L1" s="1" t="s">
        <v>37</v>
      </c>
    </row>
    <row r="2" spans="1:12" ht="49.5" customHeight="1" thickBot="1">
      <c r="A2" s="132" t="s">
        <v>78</v>
      </c>
      <c r="B2" s="133"/>
      <c r="C2" s="133"/>
      <c r="D2" s="133"/>
      <c r="E2" s="133"/>
      <c r="F2" s="133"/>
      <c r="G2" s="133"/>
      <c r="H2" s="133"/>
      <c r="I2" s="134"/>
    </row>
    <row r="3" spans="1:12" ht="60" customHeight="1" thickBot="1">
      <c r="A3" s="14" t="s">
        <v>8</v>
      </c>
      <c r="B3" s="14" t="s">
        <v>44</v>
      </c>
      <c r="C3" s="15" t="s">
        <v>45</v>
      </c>
      <c r="D3" s="15" t="s">
        <v>13</v>
      </c>
      <c r="E3" s="15" t="s">
        <v>46</v>
      </c>
      <c r="F3" s="15" t="s">
        <v>9</v>
      </c>
      <c r="G3" s="15" t="s">
        <v>10</v>
      </c>
      <c r="H3" s="15" t="s">
        <v>11</v>
      </c>
      <c r="I3" s="16" t="s">
        <v>12</v>
      </c>
    </row>
    <row r="4" spans="1:12" ht="12" thickBot="1">
      <c r="A4" s="135" t="s">
        <v>27</v>
      </c>
      <c r="B4" s="136"/>
      <c r="C4" s="136"/>
      <c r="D4" s="136"/>
      <c r="E4" s="136"/>
      <c r="F4" s="136"/>
      <c r="G4" s="137"/>
      <c r="H4" s="136"/>
      <c r="I4" s="138"/>
    </row>
    <row r="5" spans="1:12" ht="23.4" thickBot="1">
      <c r="A5" s="68">
        <v>1</v>
      </c>
      <c r="B5" s="69" t="s">
        <v>28</v>
      </c>
      <c r="C5" s="68" t="s">
        <v>1</v>
      </c>
      <c r="D5" s="70"/>
      <c r="E5" s="68">
        <v>1200</v>
      </c>
      <c r="F5" s="71">
        <f>E5*D5</f>
        <v>0</v>
      </c>
      <c r="G5" s="72"/>
      <c r="H5" s="71">
        <v>100000</v>
      </c>
      <c r="I5" s="73">
        <f>J5+K5</f>
        <v>600</v>
      </c>
      <c r="J5" s="6">
        <f>D5*4</f>
        <v>0</v>
      </c>
      <c r="K5" s="1">
        <f>(100-G5)*6</f>
        <v>600</v>
      </c>
    </row>
    <row r="6" spans="1:12" ht="23.4" thickBot="1">
      <c r="A6" s="68">
        <v>2</v>
      </c>
      <c r="B6" s="69" t="s">
        <v>28</v>
      </c>
      <c r="C6" s="68" t="s">
        <v>2</v>
      </c>
      <c r="D6" s="70"/>
      <c r="E6" s="68">
        <v>1000</v>
      </c>
      <c r="F6" s="71">
        <f>D6*E6</f>
        <v>0</v>
      </c>
      <c r="G6" s="72"/>
      <c r="H6" s="71">
        <v>70000</v>
      </c>
      <c r="I6" s="73">
        <f t="shared" ref="I6:I9" si="0">J6+K6</f>
        <v>600</v>
      </c>
      <c r="J6" s="6">
        <f t="shared" ref="J6:J69" si="1">D6*4</f>
        <v>0</v>
      </c>
      <c r="K6" s="1">
        <f t="shared" ref="K6:K69" si="2">(100-G6)*6</f>
        <v>600</v>
      </c>
    </row>
    <row r="7" spans="1:12" ht="23.4" thickBot="1">
      <c r="A7" s="68">
        <v>3</v>
      </c>
      <c r="B7" s="69" t="s">
        <v>28</v>
      </c>
      <c r="C7" s="68" t="s">
        <v>3</v>
      </c>
      <c r="D7" s="70"/>
      <c r="E7" s="68">
        <v>600</v>
      </c>
      <c r="F7" s="71">
        <f t="shared" ref="F7:F9" si="3">D7*E7</f>
        <v>0</v>
      </c>
      <c r="G7" s="72"/>
      <c r="H7" s="71">
        <v>40000</v>
      </c>
      <c r="I7" s="73">
        <f t="shared" si="0"/>
        <v>600</v>
      </c>
      <c r="J7" s="6">
        <f t="shared" si="1"/>
        <v>0</v>
      </c>
      <c r="K7" s="1">
        <f t="shared" si="2"/>
        <v>600</v>
      </c>
    </row>
    <row r="8" spans="1:12" ht="23.4" thickBot="1">
      <c r="A8" s="68">
        <v>4</v>
      </c>
      <c r="B8" s="69" t="s">
        <v>28</v>
      </c>
      <c r="C8" s="68" t="s">
        <v>4</v>
      </c>
      <c r="D8" s="70"/>
      <c r="E8" s="68">
        <v>200</v>
      </c>
      <c r="F8" s="71">
        <f>D8*E8</f>
        <v>0</v>
      </c>
      <c r="G8" s="72"/>
      <c r="H8" s="71">
        <v>50000</v>
      </c>
      <c r="I8" s="73">
        <f t="shared" si="0"/>
        <v>600</v>
      </c>
      <c r="J8" s="6">
        <f t="shared" si="1"/>
        <v>0</v>
      </c>
      <c r="K8" s="1">
        <f t="shared" si="2"/>
        <v>600</v>
      </c>
    </row>
    <row r="9" spans="1:12" ht="23.4" thickBot="1">
      <c r="A9" s="68">
        <v>5</v>
      </c>
      <c r="B9" s="69" t="s">
        <v>28</v>
      </c>
      <c r="C9" s="68" t="s">
        <v>42</v>
      </c>
      <c r="D9" s="70"/>
      <c r="E9" s="68">
        <v>800</v>
      </c>
      <c r="F9" s="71">
        <f t="shared" si="3"/>
        <v>0</v>
      </c>
      <c r="G9" s="72"/>
      <c r="H9" s="71">
        <v>50000</v>
      </c>
      <c r="I9" s="73">
        <f t="shared" si="0"/>
        <v>600</v>
      </c>
      <c r="J9" s="6">
        <f t="shared" si="1"/>
        <v>0</v>
      </c>
      <c r="K9" s="1">
        <f t="shared" si="2"/>
        <v>600</v>
      </c>
    </row>
    <row r="10" spans="1:12" s="5" customFormat="1" ht="12.6" thickBot="1">
      <c r="A10" s="128" t="s">
        <v>47</v>
      </c>
      <c r="B10" s="129"/>
      <c r="C10" s="129"/>
      <c r="D10" s="74"/>
      <c r="E10" s="75">
        <f>SUM(E5:E9)</f>
        <v>3800</v>
      </c>
      <c r="F10" s="74">
        <f>SUM(F5:F9)</f>
        <v>0</v>
      </c>
      <c r="G10" s="75"/>
      <c r="H10" s="76">
        <f>SUM(H5:H9)</f>
        <v>310000</v>
      </c>
      <c r="I10" s="77">
        <f>SUM(I5:I9)</f>
        <v>3000</v>
      </c>
      <c r="J10" s="6">
        <f t="shared" si="1"/>
        <v>0</v>
      </c>
      <c r="K10" s="1">
        <f t="shared" si="2"/>
        <v>600</v>
      </c>
    </row>
    <row r="11" spans="1:12" ht="12" thickBot="1">
      <c r="A11" s="19"/>
      <c r="B11" s="20"/>
      <c r="C11" s="21"/>
      <c r="D11" s="22"/>
      <c r="E11" s="23"/>
      <c r="F11" s="22"/>
      <c r="G11" s="24"/>
      <c r="H11" s="25"/>
      <c r="I11" s="26"/>
      <c r="J11" s="6">
        <f t="shared" si="1"/>
        <v>0</v>
      </c>
      <c r="K11" s="1">
        <f t="shared" si="2"/>
        <v>600</v>
      </c>
    </row>
    <row r="12" spans="1:12" ht="12" thickBot="1">
      <c r="A12" s="135" t="s">
        <v>26</v>
      </c>
      <c r="B12" s="136"/>
      <c r="C12" s="136"/>
      <c r="D12" s="136"/>
      <c r="E12" s="136"/>
      <c r="F12" s="136"/>
      <c r="G12" s="136"/>
      <c r="H12" s="136"/>
      <c r="I12" s="139"/>
      <c r="J12" s="6">
        <f t="shared" si="1"/>
        <v>0</v>
      </c>
      <c r="K12" s="1">
        <f t="shared" si="2"/>
        <v>600</v>
      </c>
    </row>
    <row r="13" spans="1:12" ht="23.4" thickBot="1">
      <c r="A13" s="68">
        <v>1</v>
      </c>
      <c r="B13" s="69" t="s">
        <v>29</v>
      </c>
      <c r="C13" s="68" t="s">
        <v>1</v>
      </c>
      <c r="D13" s="70"/>
      <c r="E13" s="68">
        <v>80</v>
      </c>
      <c r="F13" s="71">
        <f>D13*E13</f>
        <v>0</v>
      </c>
      <c r="G13" s="72"/>
      <c r="H13" s="71">
        <v>80000</v>
      </c>
      <c r="I13" s="111">
        <f>J13+K13</f>
        <v>600</v>
      </c>
      <c r="J13" s="6">
        <f t="shared" si="1"/>
        <v>0</v>
      </c>
      <c r="K13" s="1">
        <f t="shared" si="2"/>
        <v>600</v>
      </c>
    </row>
    <row r="14" spans="1:12" ht="23.4" thickBot="1">
      <c r="A14" s="68">
        <v>2</v>
      </c>
      <c r="B14" s="69" t="s">
        <v>29</v>
      </c>
      <c r="C14" s="68" t="s">
        <v>7</v>
      </c>
      <c r="D14" s="70"/>
      <c r="E14" s="68">
        <v>500</v>
      </c>
      <c r="F14" s="71">
        <f>D14*E14</f>
        <v>0</v>
      </c>
      <c r="G14" s="72"/>
      <c r="H14" s="71">
        <v>10000</v>
      </c>
      <c r="I14" s="111">
        <f t="shared" ref="I14:I18" si="4">J14+K14</f>
        <v>600</v>
      </c>
      <c r="J14" s="6">
        <f t="shared" si="1"/>
        <v>0</v>
      </c>
      <c r="K14" s="1">
        <f t="shared" si="2"/>
        <v>600</v>
      </c>
    </row>
    <row r="15" spans="1:12" ht="23.4" thickBot="1">
      <c r="A15" s="68">
        <v>3</v>
      </c>
      <c r="B15" s="69" t="s">
        <v>29</v>
      </c>
      <c r="C15" s="68" t="s">
        <v>30</v>
      </c>
      <c r="D15" s="70"/>
      <c r="E15" s="68">
        <v>100</v>
      </c>
      <c r="F15" s="71">
        <f t="shared" ref="F15:F18" si="5">D15*E15</f>
        <v>0</v>
      </c>
      <c r="G15" s="72"/>
      <c r="H15" s="71">
        <v>50000</v>
      </c>
      <c r="I15" s="111">
        <f t="shared" si="4"/>
        <v>600</v>
      </c>
      <c r="J15" s="6">
        <f t="shared" si="1"/>
        <v>0</v>
      </c>
      <c r="K15" s="1">
        <f t="shared" si="2"/>
        <v>600</v>
      </c>
    </row>
    <row r="16" spans="1:12" ht="23.4" thickBot="1">
      <c r="A16" s="68">
        <v>4</v>
      </c>
      <c r="B16" s="69" t="s">
        <v>29</v>
      </c>
      <c r="C16" s="68" t="s">
        <v>31</v>
      </c>
      <c r="D16" s="70"/>
      <c r="E16" s="68">
        <v>200</v>
      </c>
      <c r="F16" s="71">
        <f t="shared" si="5"/>
        <v>0</v>
      </c>
      <c r="G16" s="72"/>
      <c r="H16" s="71">
        <v>70000</v>
      </c>
      <c r="I16" s="111">
        <f t="shared" si="4"/>
        <v>600</v>
      </c>
      <c r="J16" s="6">
        <f t="shared" si="1"/>
        <v>0</v>
      </c>
      <c r="K16" s="1">
        <f t="shared" si="2"/>
        <v>600</v>
      </c>
    </row>
    <row r="17" spans="1:11" s="4" customFormat="1" ht="23.4" thickBot="1">
      <c r="A17" s="68">
        <v>5</v>
      </c>
      <c r="B17" s="69" t="s">
        <v>29</v>
      </c>
      <c r="C17" s="68" t="s">
        <v>43</v>
      </c>
      <c r="D17" s="70"/>
      <c r="E17" s="68">
        <v>300</v>
      </c>
      <c r="F17" s="71">
        <f t="shared" si="5"/>
        <v>0</v>
      </c>
      <c r="G17" s="72"/>
      <c r="H17" s="71">
        <v>50000</v>
      </c>
      <c r="I17" s="111">
        <f t="shared" si="4"/>
        <v>600</v>
      </c>
      <c r="J17" s="6">
        <f t="shared" si="1"/>
        <v>0</v>
      </c>
      <c r="K17" s="1">
        <f t="shared" si="2"/>
        <v>600</v>
      </c>
    </row>
    <row r="18" spans="1:11" ht="23.4" thickBot="1">
      <c r="A18" s="68">
        <v>6</v>
      </c>
      <c r="B18" s="69" t="s">
        <v>29</v>
      </c>
      <c r="C18" s="68" t="s">
        <v>0</v>
      </c>
      <c r="D18" s="70"/>
      <c r="E18" s="68">
        <v>1300</v>
      </c>
      <c r="F18" s="71">
        <f t="shared" si="5"/>
        <v>0</v>
      </c>
      <c r="G18" s="72"/>
      <c r="H18" s="71">
        <v>130000</v>
      </c>
      <c r="I18" s="111">
        <f t="shared" si="4"/>
        <v>600</v>
      </c>
      <c r="J18" s="6">
        <f t="shared" si="1"/>
        <v>0</v>
      </c>
      <c r="K18" s="1">
        <f t="shared" si="2"/>
        <v>600</v>
      </c>
    </row>
    <row r="19" spans="1:11" ht="12" customHeight="1" thickBot="1">
      <c r="A19" s="130" t="s">
        <v>48</v>
      </c>
      <c r="B19" s="130"/>
      <c r="C19" s="130"/>
      <c r="D19" s="82"/>
      <c r="E19" s="83">
        <f>SUM(E13:E18)</f>
        <v>2480</v>
      </c>
      <c r="F19" s="84">
        <f>SUM(F13:F18)</f>
        <v>0</v>
      </c>
      <c r="G19" s="85"/>
      <c r="H19" s="84">
        <f>SUM(H13:H18)</f>
        <v>390000</v>
      </c>
      <c r="I19" s="112">
        <f>SUM(I13:I18)</f>
        <v>3600</v>
      </c>
      <c r="J19" s="6">
        <f t="shared" si="1"/>
        <v>0</v>
      </c>
      <c r="K19" s="1">
        <f t="shared" si="2"/>
        <v>600</v>
      </c>
    </row>
    <row r="20" spans="1:11" ht="12" thickBot="1">
      <c r="A20" s="31"/>
      <c r="B20" s="32"/>
      <c r="C20" s="33"/>
      <c r="D20" s="33"/>
      <c r="E20" s="33"/>
      <c r="F20" s="34"/>
      <c r="G20" s="34"/>
      <c r="H20" s="34"/>
      <c r="I20" s="35"/>
      <c r="J20" s="6">
        <f t="shared" si="1"/>
        <v>0</v>
      </c>
      <c r="K20" s="1">
        <f t="shared" si="2"/>
        <v>600</v>
      </c>
    </row>
    <row r="21" spans="1:11" ht="12" thickBot="1">
      <c r="A21" s="135" t="s">
        <v>38</v>
      </c>
      <c r="B21" s="136"/>
      <c r="C21" s="136"/>
      <c r="D21" s="136"/>
      <c r="E21" s="136"/>
      <c r="F21" s="136"/>
      <c r="G21" s="136"/>
      <c r="H21" s="136"/>
      <c r="I21" s="139"/>
      <c r="J21" s="6">
        <f t="shared" si="1"/>
        <v>0</v>
      </c>
      <c r="K21" s="1">
        <f t="shared" si="2"/>
        <v>600</v>
      </c>
    </row>
    <row r="22" spans="1:11" ht="23.4" thickBot="1">
      <c r="A22" s="68">
        <v>1</v>
      </c>
      <c r="B22" s="69" t="s">
        <v>39</v>
      </c>
      <c r="C22" s="68" t="s">
        <v>5</v>
      </c>
      <c r="D22" s="70"/>
      <c r="E22" s="68">
        <v>70</v>
      </c>
      <c r="F22" s="71">
        <f>D22*E22</f>
        <v>0</v>
      </c>
      <c r="G22" s="72"/>
      <c r="H22" s="71">
        <v>2500</v>
      </c>
      <c r="I22" s="111">
        <f>J22+K22</f>
        <v>600</v>
      </c>
      <c r="J22" s="6">
        <f t="shared" si="1"/>
        <v>0</v>
      </c>
      <c r="K22" s="1">
        <f t="shared" si="2"/>
        <v>600</v>
      </c>
    </row>
    <row r="23" spans="1:11" ht="23.4" thickBot="1">
      <c r="A23" s="68">
        <v>2</v>
      </c>
      <c r="B23" s="69" t="s">
        <v>39</v>
      </c>
      <c r="C23" s="68" t="s">
        <v>6</v>
      </c>
      <c r="D23" s="70"/>
      <c r="E23" s="68">
        <v>30</v>
      </c>
      <c r="F23" s="71">
        <f t="shared" ref="F23" si="6">D23*E23</f>
        <v>0</v>
      </c>
      <c r="G23" s="72"/>
      <c r="H23" s="71">
        <v>1000</v>
      </c>
      <c r="I23" s="111">
        <f>J23+K23</f>
        <v>600</v>
      </c>
      <c r="J23" s="6">
        <f t="shared" si="1"/>
        <v>0</v>
      </c>
      <c r="K23" s="1">
        <f t="shared" si="2"/>
        <v>600</v>
      </c>
    </row>
    <row r="24" spans="1:11" ht="12" customHeight="1" thickBot="1">
      <c r="A24" s="128" t="s">
        <v>49</v>
      </c>
      <c r="B24" s="129"/>
      <c r="C24" s="129"/>
      <c r="D24" s="78"/>
      <c r="E24" s="79">
        <f>SUM(E22:E23)</f>
        <v>100</v>
      </c>
      <c r="F24" s="80">
        <f>SUM(F22:F23)</f>
        <v>0</v>
      </c>
      <c r="G24" s="81"/>
      <c r="H24" s="80">
        <f>SUM(H22:H23)</f>
        <v>3500</v>
      </c>
      <c r="I24" s="113">
        <f>SUM(I22:I23)</f>
        <v>1200</v>
      </c>
      <c r="J24" s="6">
        <f>D24*4</f>
        <v>0</v>
      </c>
      <c r="K24" s="1">
        <f t="shared" si="2"/>
        <v>600</v>
      </c>
    </row>
    <row r="25" spans="1:11" ht="12" thickBot="1">
      <c r="A25" s="31"/>
      <c r="B25" s="36"/>
      <c r="C25" s="33"/>
      <c r="D25" s="33"/>
      <c r="E25" s="33"/>
      <c r="F25" s="34"/>
      <c r="G25" s="34"/>
      <c r="H25" s="34"/>
      <c r="I25" s="35"/>
      <c r="J25" s="6">
        <f t="shared" si="1"/>
        <v>0</v>
      </c>
      <c r="K25" s="1">
        <f t="shared" si="2"/>
        <v>600</v>
      </c>
    </row>
    <row r="26" spans="1:11" ht="12" thickBot="1">
      <c r="A26" s="135" t="s">
        <v>50</v>
      </c>
      <c r="B26" s="136"/>
      <c r="C26" s="136"/>
      <c r="D26" s="136"/>
      <c r="E26" s="136"/>
      <c r="F26" s="136"/>
      <c r="G26" s="136"/>
      <c r="H26" s="136"/>
      <c r="I26" s="139"/>
      <c r="J26" s="6">
        <f t="shared" si="1"/>
        <v>0</v>
      </c>
      <c r="K26" s="1">
        <f t="shared" si="2"/>
        <v>600</v>
      </c>
    </row>
    <row r="27" spans="1:11" ht="23.4" thickBot="1">
      <c r="A27" s="68">
        <v>1</v>
      </c>
      <c r="B27" s="69" t="s">
        <v>51</v>
      </c>
      <c r="C27" s="68" t="s">
        <v>34</v>
      </c>
      <c r="D27" s="70"/>
      <c r="E27" s="68">
        <v>80</v>
      </c>
      <c r="F27" s="71">
        <f>D27*E27</f>
        <v>0</v>
      </c>
      <c r="G27" s="72"/>
      <c r="H27" s="71">
        <v>50000</v>
      </c>
      <c r="I27" s="111">
        <f>J27+K27</f>
        <v>600</v>
      </c>
      <c r="J27" s="6">
        <f t="shared" si="1"/>
        <v>0</v>
      </c>
      <c r="K27" s="1">
        <f>(100-G27)*6</f>
        <v>600</v>
      </c>
    </row>
    <row r="28" spans="1:11" ht="23.4" thickBot="1">
      <c r="A28" s="68">
        <v>2</v>
      </c>
      <c r="B28" s="69" t="s">
        <v>51</v>
      </c>
      <c r="C28" s="68" t="s">
        <v>25</v>
      </c>
      <c r="D28" s="70"/>
      <c r="E28" s="68">
        <v>400</v>
      </c>
      <c r="F28" s="71">
        <f>D28*E28</f>
        <v>0</v>
      </c>
      <c r="G28" s="72"/>
      <c r="H28" s="71">
        <v>140000</v>
      </c>
      <c r="I28" s="111">
        <f t="shared" ref="I28:I30" si="7">J28+K28</f>
        <v>600</v>
      </c>
      <c r="J28" s="6">
        <f t="shared" si="1"/>
        <v>0</v>
      </c>
      <c r="K28" s="1">
        <f t="shared" si="2"/>
        <v>600</v>
      </c>
    </row>
    <row r="29" spans="1:11" ht="23.4" thickBot="1">
      <c r="A29" s="68">
        <v>3</v>
      </c>
      <c r="B29" s="69" t="s">
        <v>51</v>
      </c>
      <c r="C29" s="68" t="s">
        <v>32</v>
      </c>
      <c r="D29" s="70"/>
      <c r="E29" s="68">
        <v>250</v>
      </c>
      <c r="F29" s="71">
        <f t="shared" ref="F29:F30" si="8">D29*E29</f>
        <v>0</v>
      </c>
      <c r="G29" s="72"/>
      <c r="H29" s="71">
        <v>120000</v>
      </c>
      <c r="I29" s="111">
        <f t="shared" si="7"/>
        <v>600</v>
      </c>
      <c r="J29" s="6">
        <f t="shared" si="1"/>
        <v>0</v>
      </c>
      <c r="K29" s="1">
        <f t="shared" si="2"/>
        <v>600</v>
      </c>
    </row>
    <row r="30" spans="1:11" ht="23.4" thickBot="1">
      <c r="A30" s="68">
        <v>4</v>
      </c>
      <c r="B30" s="69" t="s">
        <v>51</v>
      </c>
      <c r="C30" s="68" t="s">
        <v>33</v>
      </c>
      <c r="D30" s="70"/>
      <c r="E30" s="68">
        <v>500</v>
      </c>
      <c r="F30" s="71">
        <f t="shared" si="8"/>
        <v>0</v>
      </c>
      <c r="G30" s="72"/>
      <c r="H30" s="71">
        <v>130000</v>
      </c>
      <c r="I30" s="111">
        <f t="shared" si="7"/>
        <v>600</v>
      </c>
      <c r="J30" s="6">
        <f t="shared" si="1"/>
        <v>0</v>
      </c>
      <c r="K30" s="1">
        <f t="shared" si="2"/>
        <v>600</v>
      </c>
    </row>
    <row r="31" spans="1:11" ht="12.6" thickBot="1">
      <c r="A31" s="130" t="s">
        <v>52</v>
      </c>
      <c r="B31" s="130"/>
      <c r="C31" s="130"/>
      <c r="D31" s="82"/>
      <c r="E31" s="83">
        <v>1230</v>
      </c>
      <c r="F31" s="84">
        <f>SUM(F27:F30)</f>
        <v>0</v>
      </c>
      <c r="G31" s="85"/>
      <c r="H31" s="84">
        <f>SUM(H27:H30)</f>
        <v>440000</v>
      </c>
      <c r="I31" s="112">
        <f>SUM(I27:I30)</f>
        <v>2400</v>
      </c>
      <c r="J31" s="6">
        <f t="shared" si="1"/>
        <v>0</v>
      </c>
      <c r="K31" s="1">
        <f t="shared" si="2"/>
        <v>600</v>
      </c>
    </row>
    <row r="32" spans="1:11" ht="12" thickBot="1">
      <c r="A32" s="31"/>
      <c r="B32" s="36"/>
      <c r="C32" s="33"/>
      <c r="D32" s="33"/>
      <c r="E32" s="33"/>
      <c r="F32" s="34"/>
      <c r="G32" s="34"/>
      <c r="H32" s="34"/>
      <c r="I32" s="35"/>
      <c r="J32" s="6">
        <f t="shared" si="1"/>
        <v>0</v>
      </c>
      <c r="K32" s="1">
        <f t="shared" si="2"/>
        <v>600</v>
      </c>
    </row>
    <row r="33" spans="1:11" ht="12" thickBot="1">
      <c r="A33" s="140" t="s">
        <v>40</v>
      </c>
      <c r="B33" s="140"/>
      <c r="C33" s="140"/>
      <c r="D33" s="140"/>
      <c r="E33" s="140"/>
      <c r="F33" s="140"/>
      <c r="G33" s="140"/>
      <c r="H33" s="140"/>
      <c r="I33" s="140"/>
      <c r="J33" s="6">
        <f t="shared" si="1"/>
        <v>0</v>
      </c>
      <c r="K33" s="1">
        <f t="shared" si="2"/>
        <v>600</v>
      </c>
    </row>
    <row r="34" spans="1:11" ht="12" thickBot="1">
      <c r="A34" s="58">
        <v>1</v>
      </c>
      <c r="B34" s="59" t="s">
        <v>14</v>
      </c>
      <c r="C34" s="58" t="s">
        <v>1</v>
      </c>
      <c r="D34" s="60"/>
      <c r="E34" s="58">
        <v>600</v>
      </c>
      <c r="F34" s="61">
        <f>D34*E34</f>
        <v>0</v>
      </c>
      <c r="G34" s="62"/>
      <c r="H34" s="61">
        <v>50000</v>
      </c>
      <c r="I34" s="114">
        <f>J34+K34</f>
        <v>600</v>
      </c>
      <c r="J34" s="6">
        <f t="shared" si="1"/>
        <v>0</v>
      </c>
      <c r="K34" s="1">
        <f t="shared" si="2"/>
        <v>600</v>
      </c>
    </row>
    <row r="35" spans="1:11" ht="12" thickBot="1">
      <c r="A35" s="58">
        <v>2</v>
      </c>
      <c r="B35" s="59" t="s">
        <v>14</v>
      </c>
      <c r="C35" s="58" t="s">
        <v>2</v>
      </c>
      <c r="D35" s="60"/>
      <c r="E35" s="58">
        <v>400</v>
      </c>
      <c r="F35" s="61">
        <f>D35*E35</f>
        <v>0</v>
      </c>
      <c r="G35" s="62"/>
      <c r="H35" s="61">
        <v>40000</v>
      </c>
      <c r="I35" s="114">
        <f t="shared" ref="I35:I38" si="9">J35+K35</f>
        <v>600</v>
      </c>
      <c r="J35" s="6">
        <f t="shared" si="1"/>
        <v>0</v>
      </c>
      <c r="K35" s="1">
        <f t="shared" si="2"/>
        <v>600</v>
      </c>
    </row>
    <row r="36" spans="1:11" s="4" customFormat="1" ht="12.6" thickBot="1">
      <c r="A36" s="58">
        <v>3</v>
      </c>
      <c r="B36" s="59" t="s">
        <v>14</v>
      </c>
      <c r="C36" s="58" t="s">
        <v>3</v>
      </c>
      <c r="D36" s="60"/>
      <c r="E36" s="58">
        <v>200</v>
      </c>
      <c r="F36" s="61">
        <f t="shared" ref="F36:F38" si="10">D36*E36</f>
        <v>0</v>
      </c>
      <c r="G36" s="62"/>
      <c r="H36" s="61">
        <v>40000</v>
      </c>
      <c r="I36" s="114">
        <f t="shared" si="9"/>
        <v>600</v>
      </c>
      <c r="J36" s="6">
        <f t="shared" si="1"/>
        <v>0</v>
      </c>
      <c r="K36" s="1">
        <f t="shared" si="2"/>
        <v>600</v>
      </c>
    </row>
    <row r="37" spans="1:11" ht="12" thickBot="1">
      <c r="A37" s="58">
        <v>4</v>
      </c>
      <c r="B37" s="59" t="s">
        <v>14</v>
      </c>
      <c r="C37" s="58" t="s">
        <v>4</v>
      </c>
      <c r="D37" s="60"/>
      <c r="E37" s="58">
        <v>200</v>
      </c>
      <c r="F37" s="61">
        <f t="shared" si="10"/>
        <v>0</v>
      </c>
      <c r="G37" s="62"/>
      <c r="H37" s="61">
        <v>40000</v>
      </c>
      <c r="I37" s="114">
        <f t="shared" si="9"/>
        <v>600</v>
      </c>
      <c r="J37" s="6">
        <f t="shared" si="1"/>
        <v>0</v>
      </c>
      <c r="K37" s="1">
        <f t="shared" si="2"/>
        <v>600</v>
      </c>
    </row>
    <row r="38" spans="1:11" ht="12" thickBot="1">
      <c r="A38" s="58">
        <v>5</v>
      </c>
      <c r="B38" s="59" t="s">
        <v>14</v>
      </c>
      <c r="C38" s="58" t="s">
        <v>42</v>
      </c>
      <c r="D38" s="60"/>
      <c r="E38" s="58">
        <v>200</v>
      </c>
      <c r="F38" s="61">
        <f t="shared" si="10"/>
        <v>0</v>
      </c>
      <c r="G38" s="62"/>
      <c r="H38" s="61">
        <v>40000</v>
      </c>
      <c r="I38" s="114">
        <f t="shared" si="9"/>
        <v>600</v>
      </c>
      <c r="J38" s="6">
        <f t="shared" si="1"/>
        <v>0</v>
      </c>
      <c r="K38" s="1">
        <f t="shared" si="2"/>
        <v>600</v>
      </c>
    </row>
    <row r="39" spans="1:11" ht="12.6" thickBot="1">
      <c r="A39" s="131" t="s">
        <v>53</v>
      </c>
      <c r="B39" s="131"/>
      <c r="C39" s="131"/>
      <c r="D39" s="64"/>
      <c r="E39" s="65">
        <f>SUM(E34:E38)</f>
        <v>1600</v>
      </c>
      <c r="F39" s="66">
        <f>SUM(F34:F38)</f>
        <v>0</v>
      </c>
      <c r="G39" s="67"/>
      <c r="H39" s="66">
        <f>SUM(H34:H38)</f>
        <v>210000</v>
      </c>
      <c r="I39" s="115">
        <f>SUM(I34:I38)</f>
        <v>3000</v>
      </c>
      <c r="J39" s="6">
        <f t="shared" si="1"/>
        <v>0</v>
      </c>
      <c r="K39" s="1">
        <f t="shared" si="2"/>
        <v>600</v>
      </c>
    </row>
    <row r="40" spans="1:11" ht="12" thickBot="1">
      <c r="A40" s="33"/>
      <c r="B40" s="36"/>
      <c r="C40" s="33"/>
      <c r="D40" s="33"/>
      <c r="E40" s="33"/>
      <c r="F40" s="34"/>
      <c r="G40" s="34"/>
      <c r="H40" s="34"/>
      <c r="I40" s="46"/>
      <c r="J40" s="6">
        <f t="shared" si="1"/>
        <v>0</v>
      </c>
      <c r="K40" s="1">
        <f t="shared" si="2"/>
        <v>600</v>
      </c>
    </row>
    <row r="41" spans="1:11" ht="12" thickBot="1">
      <c r="A41" s="140" t="s">
        <v>57</v>
      </c>
      <c r="B41" s="140"/>
      <c r="C41" s="140"/>
      <c r="D41" s="140"/>
      <c r="E41" s="140"/>
      <c r="F41" s="140"/>
      <c r="G41" s="140"/>
      <c r="H41" s="140"/>
      <c r="I41" s="140"/>
      <c r="J41" s="6">
        <f t="shared" si="1"/>
        <v>0</v>
      </c>
      <c r="K41" s="1">
        <f t="shared" si="2"/>
        <v>600</v>
      </c>
    </row>
    <row r="42" spans="1:11" ht="12" thickBot="1">
      <c r="A42" s="58">
        <v>1</v>
      </c>
      <c r="B42" s="59" t="s">
        <v>41</v>
      </c>
      <c r="C42" s="58" t="s">
        <v>1</v>
      </c>
      <c r="D42" s="60"/>
      <c r="E42" s="58">
        <v>50</v>
      </c>
      <c r="F42" s="61">
        <f>D42*E42</f>
        <v>0</v>
      </c>
      <c r="G42" s="62"/>
      <c r="H42" s="61">
        <v>70000</v>
      </c>
      <c r="I42" s="63">
        <f>J42+K42</f>
        <v>600</v>
      </c>
      <c r="J42" s="6">
        <f t="shared" si="1"/>
        <v>0</v>
      </c>
      <c r="K42" s="1">
        <f t="shared" si="2"/>
        <v>600</v>
      </c>
    </row>
    <row r="43" spans="1:11" s="4" customFormat="1" ht="12.6" thickBot="1">
      <c r="A43" s="58">
        <v>2</v>
      </c>
      <c r="B43" s="59" t="s">
        <v>41</v>
      </c>
      <c r="C43" s="58" t="s">
        <v>7</v>
      </c>
      <c r="D43" s="60"/>
      <c r="E43" s="58">
        <v>250</v>
      </c>
      <c r="F43" s="61">
        <f t="shared" ref="F43:F47" si="11">D43*E43</f>
        <v>0</v>
      </c>
      <c r="G43" s="62"/>
      <c r="H43" s="61">
        <v>80000</v>
      </c>
      <c r="I43" s="63">
        <f t="shared" ref="I43:I47" si="12">J43+K43</f>
        <v>600</v>
      </c>
      <c r="J43" s="6">
        <f t="shared" si="1"/>
        <v>0</v>
      </c>
      <c r="K43" s="1">
        <f t="shared" si="2"/>
        <v>600</v>
      </c>
    </row>
    <row r="44" spans="1:11" ht="12" thickBot="1">
      <c r="A44" s="58">
        <v>3</v>
      </c>
      <c r="B44" s="59" t="s">
        <v>41</v>
      </c>
      <c r="C44" s="58" t="s">
        <v>34</v>
      </c>
      <c r="D44" s="60"/>
      <c r="E44" s="58">
        <v>100</v>
      </c>
      <c r="F44" s="61">
        <f t="shared" si="11"/>
        <v>0</v>
      </c>
      <c r="G44" s="62"/>
      <c r="H44" s="61">
        <v>60000</v>
      </c>
      <c r="I44" s="63">
        <f t="shared" si="12"/>
        <v>600</v>
      </c>
      <c r="J44" s="6">
        <f t="shared" si="1"/>
        <v>0</v>
      </c>
      <c r="K44" s="1">
        <f t="shared" si="2"/>
        <v>600</v>
      </c>
    </row>
    <row r="45" spans="1:11" ht="12.75" customHeight="1" thickBot="1">
      <c r="A45" s="58">
        <v>4</v>
      </c>
      <c r="B45" s="59" t="s">
        <v>41</v>
      </c>
      <c r="C45" s="58" t="s">
        <v>35</v>
      </c>
      <c r="D45" s="60"/>
      <c r="E45" s="58">
        <v>100</v>
      </c>
      <c r="F45" s="61">
        <f t="shared" si="11"/>
        <v>0</v>
      </c>
      <c r="G45" s="62"/>
      <c r="H45" s="61">
        <v>70000</v>
      </c>
      <c r="I45" s="63">
        <f t="shared" si="12"/>
        <v>600</v>
      </c>
      <c r="J45" s="6">
        <f t="shared" si="1"/>
        <v>0</v>
      </c>
      <c r="K45" s="1">
        <f t="shared" si="2"/>
        <v>600</v>
      </c>
    </row>
    <row r="46" spans="1:11" ht="12" thickBot="1">
      <c r="A46" s="58">
        <v>5</v>
      </c>
      <c r="B46" s="59" t="s">
        <v>41</v>
      </c>
      <c r="C46" s="58" t="s">
        <v>43</v>
      </c>
      <c r="D46" s="60"/>
      <c r="E46" s="58">
        <v>80</v>
      </c>
      <c r="F46" s="61">
        <f t="shared" si="11"/>
        <v>0</v>
      </c>
      <c r="G46" s="62"/>
      <c r="H46" s="61">
        <v>50000</v>
      </c>
      <c r="I46" s="63">
        <f t="shared" si="12"/>
        <v>600</v>
      </c>
      <c r="J46" s="6">
        <f t="shared" si="1"/>
        <v>0</v>
      </c>
      <c r="K46" s="1">
        <f t="shared" si="2"/>
        <v>600</v>
      </c>
    </row>
    <row r="47" spans="1:11" ht="12" thickBot="1">
      <c r="A47" s="58">
        <v>6</v>
      </c>
      <c r="B47" s="59" t="s">
        <v>41</v>
      </c>
      <c r="C47" s="58" t="s">
        <v>0</v>
      </c>
      <c r="D47" s="60"/>
      <c r="E47" s="58">
        <v>1000</v>
      </c>
      <c r="F47" s="61">
        <f t="shared" si="11"/>
        <v>0</v>
      </c>
      <c r="G47" s="62"/>
      <c r="H47" s="61">
        <v>80000</v>
      </c>
      <c r="I47" s="63">
        <f t="shared" si="12"/>
        <v>600</v>
      </c>
      <c r="J47" s="6">
        <f t="shared" si="1"/>
        <v>0</v>
      </c>
      <c r="K47" s="1">
        <f t="shared" si="2"/>
        <v>600</v>
      </c>
    </row>
    <row r="48" spans="1:11" ht="12.6" thickBot="1">
      <c r="A48" s="155" t="s">
        <v>54</v>
      </c>
      <c r="B48" s="156"/>
      <c r="C48" s="156"/>
      <c r="D48" s="17"/>
      <c r="E48" s="27">
        <f>SUM(E42:E47)</f>
        <v>1580</v>
      </c>
      <c r="F48" s="28">
        <f>SUM(F42:F47)</f>
        <v>0</v>
      </c>
      <c r="G48" s="29"/>
      <c r="H48" s="30">
        <f>SUM(H42:H47)</f>
        <v>410000</v>
      </c>
      <c r="I48" s="18">
        <f>SUM(I42:I47)</f>
        <v>3600</v>
      </c>
      <c r="J48" s="6">
        <f t="shared" si="1"/>
        <v>0</v>
      </c>
      <c r="K48" s="1">
        <f t="shared" si="2"/>
        <v>600</v>
      </c>
    </row>
    <row r="49" spans="1:11" ht="12" thickBot="1">
      <c r="A49" s="31"/>
      <c r="B49" s="36"/>
      <c r="C49" s="33"/>
      <c r="D49" s="33"/>
      <c r="E49" s="33"/>
      <c r="F49" s="34"/>
      <c r="G49" s="34"/>
      <c r="H49" s="34"/>
      <c r="I49" s="35"/>
      <c r="J49" s="6">
        <f t="shared" si="1"/>
        <v>0</v>
      </c>
      <c r="K49" s="1">
        <f t="shared" si="2"/>
        <v>600</v>
      </c>
    </row>
    <row r="50" spans="1:11" ht="12" thickBot="1">
      <c r="A50" s="135" t="s">
        <v>55</v>
      </c>
      <c r="B50" s="136"/>
      <c r="C50" s="136"/>
      <c r="D50" s="136"/>
      <c r="E50" s="136"/>
      <c r="F50" s="136"/>
      <c r="G50" s="136"/>
      <c r="H50" s="136"/>
      <c r="I50" s="139"/>
      <c r="J50" s="6">
        <f t="shared" si="1"/>
        <v>0</v>
      </c>
      <c r="K50" s="1">
        <f t="shared" si="2"/>
        <v>600</v>
      </c>
    </row>
    <row r="51" spans="1:11" ht="12" customHeight="1" thickBot="1">
      <c r="A51" s="58">
        <v>1</v>
      </c>
      <c r="B51" s="59" t="s">
        <v>58</v>
      </c>
      <c r="C51" s="58" t="s">
        <v>5</v>
      </c>
      <c r="D51" s="60"/>
      <c r="E51" s="58">
        <v>40</v>
      </c>
      <c r="F51" s="61">
        <f>D51*E51</f>
        <v>0</v>
      </c>
      <c r="G51" s="62"/>
      <c r="H51" s="61">
        <v>3000</v>
      </c>
      <c r="I51" s="114">
        <f>J51+K51</f>
        <v>600</v>
      </c>
      <c r="J51" s="6">
        <f t="shared" si="1"/>
        <v>0</v>
      </c>
      <c r="K51" s="1">
        <f t="shared" si="2"/>
        <v>600</v>
      </c>
    </row>
    <row r="52" spans="1:11" ht="12" customHeight="1" thickBot="1">
      <c r="A52" s="58">
        <v>2</v>
      </c>
      <c r="B52" s="59" t="s">
        <v>58</v>
      </c>
      <c r="C52" s="58" t="s">
        <v>6</v>
      </c>
      <c r="D52" s="60"/>
      <c r="E52" s="58">
        <v>20</v>
      </c>
      <c r="F52" s="61">
        <f t="shared" ref="F52" si="13">D52*E52</f>
        <v>0</v>
      </c>
      <c r="G52" s="62"/>
      <c r="H52" s="61">
        <v>2000</v>
      </c>
      <c r="I52" s="114">
        <f>J52+K52</f>
        <v>600</v>
      </c>
      <c r="J52" s="6">
        <f t="shared" si="1"/>
        <v>0</v>
      </c>
      <c r="K52" s="1">
        <f t="shared" si="2"/>
        <v>600</v>
      </c>
    </row>
    <row r="53" spans="1:11" ht="12.6" thickBot="1">
      <c r="A53" s="153" t="s">
        <v>56</v>
      </c>
      <c r="B53" s="154"/>
      <c r="C53" s="154"/>
      <c r="D53" s="47"/>
      <c r="E53" s="48">
        <f>SUM(E51:E52)</f>
        <v>60</v>
      </c>
      <c r="F53" s="45">
        <f>SUM(F51:F52)</f>
        <v>0</v>
      </c>
      <c r="G53" s="44"/>
      <c r="H53" s="45">
        <f>SUM(H51:H52)</f>
        <v>5000</v>
      </c>
      <c r="I53" s="116">
        <f>SUM(I51:I52)</f>
        <v>1200</v>
      </c>
      <c r="J53" s="6">
        <f t="shared" si="1"/>
        <v>0</v>
      </c>
      <c r="K53" s="1">
        <f t="shared" si="2"/>
        <v>600</v>
      </c>
    </row>
    <row r="54" spans="1:11" ht="12.6" thickBot="1">
      <c r="A54" s="86"/>
      <c r="B54" s="86"/>
      <c r="C54" s="86"/>
      <c r="D54" s="87"/>
      <c r="E54" s="88"/>
      <c r="F54" s="89"/>
      <c r="G54" s="90"/>
      <c r="H54" s="89"/>
      <c r="I54" s="91"/>
      <c r="J54" s="6">
        <f t="shared" si="1"/>
        <v>0</v>
      </c>
      <c r="K54" s="1">
        <f t="shared" si="2"/>
        <v>600</v>
      </c>
    </row>
    <row r="55" spans="1:11" ht="12" thickBot="1">
      <c r="A55" s="135" t="s">
        <v>59</v>
      </c>
      <c r="B55" s="136"/>
      <c r="C55" s="136"/>
      <c r="D55" s="136"/>
      <c r="E55" s="136"/>
      <c r="F55" s="136"/>
      <c r="G55" s="136"/>
      <c r="H55" s="136"/>
      <c r="I55" s="139"/>
      <c r="J55" s="6">
        <f t="shared" si="1"/>
        <v>0</v>
      </c>
      <c r="K55" s="1">
        <f t="shared" si="2"/>
        <v>600</v>
      </c>
    </row>
    <row r="56" spans="1:11" ht="12.75" customHeight="1" thickBot="1">
      <c r="A56" s="58">
        <v>1</v>
      </c>
      <c r="B56" s="59" t="s">
        <v>60</v>
      </c>
      <c r="C56" s="58" t="s">
        <v>34</v>
      </c>
      <c r="D56" s="60"/>
      <c r="E56" s="58">
        <v>80</v>
      </c>
      <c r="F56" s="61">
        <f t="shared" ref="F56:F59" si="14">D56*E56</f>
        <v>0</v>
      </c>
      <c r="G56" s="62"/>
      <c r="H56" s="61">
        <v>20000</v>
      </c>
      <c r="I56" s="114">
        <f>J56+K56</f>
        <v>600</v>
      </c>
      <c r="J56" s="6">
        <f t="shared" si="1"/>
        <v>0</v>
      </c>
      <c r="K56" s="1">
        <f t="shared" si="2"/>
        <v>600</v>
      </c>
    </row>
    <row r="57" spans="1:11" ht="12.75" customHeight="1" thickBot="1">
      <c r="A57" s="58">
        <v>2</v>
      </c>
      <c r="B57" s="59" t="s">
        <v>60</v>
      </c>
      <c r="C57" s="58" t="s">
        <v>33</v>
      </c>
      <c r="D57" s="60"/>
      <c r="E57" s="58">
        <v>500</v>
      </c>
      <c r="F57" s="61">
        <f t="shared" si="14"/>
        <v>0</v>
      </c>
      <c r="G57" s="62"/>
      <c r="H57" s="61">
        <v>100000</v>
      </c>
      <c r="I57" s="114">
        <f t="shared" ref="I57:I59" si="15">J57+K57</f>
        <v>600</v>
      </c>
      <c r="J57" s="6">
        <f t="shared" si="1"/>
        <v>0</v>
      </c>
      <c r="K57" s="1">
        <f t="shared" si="2"/>
        <v>600</v>
      </c>
    </row>
    <row r="58" spans="1:11" ht="12" customHeight="1" thickBot="1">
      <c r="A58" s="58">
        <v>3</v>
      </c>
      <c r="B58" s="59" t="s">
        <v>60</v>
      </c>
      <c r="C58" s="58" t="s">
        <v>32</v>
      </c>
      <c r="D58" s="60"/>
      <c r="E58" s="58">
        <v>300</v>
      </c>
      <c r="F58" s="61">
        <f t="shared" si="14"/>
        <v>0</v>
      </c>
      <c r="G58" s="62"/>
      <c r="H58" s="61">
        <v>120000</v>
      </c>
      <c r="I58" s="114">
        <f t="shared" si="15"/>
        <v>600</v>
      </c>
      <c r="J58" s="6">
        <f t="shared" si="1"/>
        <v>0</v>
      </c>
      <c r="K58" s="1">
        <f t="shared" si="2"/>
        <v>600</v>
      </c>
    </row>
    <row r="59" spans="1:11" ht="12" thickBot="1">
      <c r="A59" s="58">
        <v>4</v>
      </c>
      <c r="B59" s="59" t="s">
        <v>60</v>
      </c>
      <c r="C59" s="58" t="s">
        <v>36</v>
      </c>
      <c r="D59" s="60"/>
      <c r="E59" s="58">
        <v>400</v>
      </c>
      <c r="F59" s="61">
        <f t="shared" si="14"/>
        <v>0</v>
      </c>
      <c r="G59" s="62"/>
      <c r="H59" s="61">
        <v>120000</v>
      </c>
      <c r="I59" s="114">
        <f t="shared" si="15"/>
        <v>600</v>
      </c>
      <c r="J59" s="6">
        <f t="shared" si="1"/>
        <v>0</v>
      </c>
      <c r="K59" s="1">
        <f t="shared" si="2"/>
        <v>600</v>
      </c>
    </row>
    <row r="60" spans="1:11" ht="12.6" thickBot="1">
      <c r="A60" s="153" t="s">
        <v>61</v>
      </c>
      <c r="B60" s="154"/>
      <c r="C60" s="154"/>
      <c r="D60" s="47"/>
      <c r="E60" s="48">
        <f>SUM(E56:E59)</f>
        <v>1280</v>
      </c>
      <c r="F60" s="45">
        <f>SUM(F56:F59)</f>
        <v>0</v>
      </c>
      <c r="G60" s="44"/>
      <c r="H60" s="45">
        <f>SUM(H56:H59)</f>
        <v>360000</v>
      </c>
      <c r="I60" s="116">
        <f>SUM(I56:I59)</f>
        <v>2400</v>
      </c>
      <c r="J60" s="6">
        <f t="shared" si="1"/>
        <v>0</v>
      </c>
      <c r="K60" s="1">
        <f t="shared" si="2"/>
        <v>600</v>
      </c>
    </row>
    <row r="61" spans="1:11" ht="12.6" thickBot="1">
      <c r="A61" s="37"/>
      <c r="B61" s="38"/>
      <c r="C61" s="38"/>
      <c r="D61" s="39"/>
      <c r="E61" s="40"/>
      <c r="F61" s="41"/>
      <c r="G61" s="42"/>
      <c r="H61" s="41"/>
      <c r="I61" s="43"/>
      <c r="J61" s="6">
        <f t="shared" si="1"/>
        <v>0</v>
      </c>
      <c r="K61" s="1">
        <f t="shared" si="2"/>
        <v>600</v>
      </c>
    </row>
    <row r="62" spans="1:11" ht="12" thickBot="1">
      <c r="A62" s="152" t="s">
        <v>64</v>
      </c>
      <c r="B62" s="137"/>
      <c r="C62" s="137"/>
      <c r="D62" s="137"/>
      <c r="E62" s="137"/>
      <c r="F62" s="137"/>
      <c r="G62" s="137"/>
      <c r="H62" s="137"/>
      <c r="I62" s="138"/>
      <c r="J62" s="6">
        <f t="shared" si="1"/>
        <v>0</v>
      </c>
      <c r="K62" s="1">
        <f t="shared" si="2"/>
        <v>600</v>
      </c>
    </row>
    <row r="63" spans="1:11" ht="23.4" thickBot="1">
      <c r="A63" s="68">
        <v>1</v>
      </c>
      <c r="B63" s="69" t="s">
        <v>65</v>
      </c>
      <c r="C63" s="68" t="s">
        <v>1</v>
      </c>
      <c r="D63" s="70"/>
      <c r="E63" s="68">
        <v>230</v>
      </c>
      <c r="F63" s="71">
        <f>D63*E63</f>
        <v>0</v>
      </c>
      <c r="G63" s="106"/>
      <c r="H63" s="104">
        <v>100000</v>
      </c>
      <c r="I63" s="111">
        <f>J63+K63</f>
        <v>600</v>
      </c>
      <c r="J63" s="6">
        <f t="shared" si="1"/>
        <v>0</v>
      </c>
      <c r="K63" s="1">
        <f t="shared" si="2"/>
        <v>600</v>
      </c>
    </row>
    <row r="64" spans="1:11" ht="23.4" thickBot="1">
      <c r="A64" s="68">
        <v>2</v>
      </c>
      <c r="B64" s="69" t="s">
        <v>65</v>
      </c>
      <c r="C64" s="68" t="s">
        <v>2</v>
      </c>
      <c r="D64" s="70"/>
      <c r="E64" s="68">
        <v>180</v>
      </c>
      <c r="F64" s="71">
        <f>D64*E64</f>
        <v>0</v>
      </c>
      <c r="G64" s="106"/>
      <c r="H64" s="105">
        <v>70000</v>
      </c>
      <c r="I64" s="111">
        <f t="shared" ref="I64:I67" si="16">J64+K64</f>
        <v>600</v>
      </c>
      <c r="J64" s="6">
        <f t="shared" si="1"/>
        <v>0</v>
      </c>
      <c r="K64" s="1">
        <f t="shared" si="2"/>
        <v>600</v>
      </c>
    </row>
    <row r="65" spans="1:11" ht="23.4" thickBot="1">
      <c r="A65" s="68">
        <v>3</v>
      </c>
      <c r="B65" s="69" t="s">
        <v>65</v>
      </c>
      <c r="C65" s="68" t="s">
        <v>3</v>
      </c>
      <c r="D65" s="70"/>
      <c r="E65" s="68">
        <v>100</v>
      </c>
      <c r="F65" s="71">
        <f t="shared" ref="F65:F67" si="17">D65*E65</f>
        <v>0</v>
      </c>
      <c r="G65" s="106"/>
      <c r="H65" s="105">
        <v>40000</v>
      </c>
      <c r="I65" s="111">
        <f t="shared" si="16"/>
        <v>600</v>
      </c>
      <c r="J65" s="6">
        <f t="shared" si="1"/>
        <v>0</v>
      </c>
      <c r="K65" s="1">
        <f t="shared" si="2"/>
        <v>600</v>
      </c>
    </row>
    <row r="66" spans="1:11" ht="23.4" thickBot="1">
      <c r="A66" s="68">
        <v>4</v>
      </c>
      <c r="B66" s="69" t="s">
        <v>65</v>
      </c>
      <c r="C66" s="68" t="s">
        <v>4</v>
      </c>
      <c r="D66" s="70"/>
      <c r="E66" s="68">
        <v>80</v>
      </c>
      <c r="F66" s="71">
        <f t="shared" si="17"/>
        <v>0</v>
      </c>
      <c r="G66" s="106"/>
      <c r="H66" s="105">
        <v>50000</v>
      </c>
      <c r="I66" s="111">
        <f t="shared" si="16"/>
        <v>600</v>
      </c>
      <c r="J66" s="6">
        <f t="shared" si="1"/>
        <v>0</v>
      </c>
      <c r="K66" s="1">
        <f t="shared" si="2"/>
        <v>600</v>
      </c>
    </row>
    <row r="67" spans="1:11" ht="23.4" thickBot="1">
      <c r="A67" s="68">
        <v>5</v>
      </c>
      <c r="B67" s="69" t="s">
        <v>65</v>
      </c>
      <c r="C67" s="68" t="s">
        <v>42</v>
      </c>
      <c r="D67" s="70"/>
      <c r="E67" s="68">
        <v>80</v>
      </c>
      <c r="F67" s="71">
        <f t="shared" si="17"/>
        <v>0</v>
      </c>
      <c r="G67" s="106"/>
      <c r="H67" s="105">
        <v>50000</v>
      </c>
      <c r="I67" s="111">
        <f t="shared" si="16"/>
        <v>600</v>
      </c>
      <c r="J67" s="6">
        <f t="shared" si="1"/>
        <v>0</v>
      </c>
      <c r="K67" s="1">
        <f t="shared" si="2"/>
        <v>600</v>
      </c>
    </row>
    <row r="68" spans="1:11" ht="12.6" thickBot="1">
      <c r="A68" s="128" t="s">
        <v>62</v>
      </c>
      <c r="B68" s="129"/>
      <c r="C68" s="129"/>
      <c r="D68" s="74"/>
      <c r="E68" s="79">
        <f>SUM(E63:E67)</f>
        <v>670</v>
      </c>
      <c r="F68" s="80">
        <f>SUM(F63:F67)</f>
        <v>0</v>
      </c>
      <c r="G68" s="80"/>
      <c r="H68" s="80">
        <f>SUM(H63:H67)</f>
        <v>310000</v>
      </c>
      <c r="I68" s="113">
        <f>SUM(I63:I67)</f>
        <v>3000</v>
      </c>
      <c r="J68" s="6">
        <f t="shared" si="1"/>
        <v>0</v>
      </c>
      <c r="K68" s="1">
        <f t="shared" si="2"/>
        <v>600</v>
      </c>
    </row>
    <row r="69" spans="1:11" ht="12" thickBot="1">
      <c r="A69" s="31"/>
      <c r="B69" s="32"/>
      <c r="C69" s="33"/>
      <c r="D69" s="33"/>
      <c r="E69" s="33"/>
      <c r="F69" s="34"/>
      <c r="G69" s="34"/>
      <c r="H69" s="34"/>
      <c r="I69" s="35"/>
      <c r="J69" s="6">
        <f t="shared" si="1"/>
        <v>0</v>
      </c>
      <c r="K69" s="1">
        <f t="shared" si="2"/>
        <v>600</v>
      </c>
    </row>
    <row r="70" spans="1:11" ht="12" thickBot="1">
      <c r="A70" s="135" t="s">
        <v>66</v>
      </c>
      <c r="B70" s="136"/>
      <c r="C70" s="136"/>
      <c r="D70" s="136"/>
      <c r="E70" s="136"/>
      <c r="F70" s="136"/>
      <c r="G70" s="136"/>
      <c r="H70" s="136"/>
      <c r="I70" s="138"/>
      <c r="J70" s="6">
        <f t="shared" ref="J70:J88" si="18">D70*4</f>
        <v>0</v>
      </c>
      <c r="K70" s="1">
        <f t="shared" ref="K70:K88" si="19">(100-G70)*6</f>
        <v>600</v>
      </c>
    </row>
    <row r="71" spans="1:11" ht="23.4" thickBot="1">
      <c r="A71" s="68">
        <v>1</v>
      </c>
      <c r="B71" s="69" t="s">
        <v>67</v>
      </c>
      <c r="C71" s="68" t="s">
        <v>1</v>
      </c>
      <c r="D71" s="70"/>
      <c r="E71" s="68">
        <v>30</v>
      </c>
      <c r="F71" s="92">
        <f>D71*E71</f>
        <v>0</v>
      </c>
      <c r="G71" s="107"/>
      <c r="H71" s="104">
        <v>50000</v>
      </c>
      <c r="I71" s="117">
        <f>J71+K71</f>
        <v>600</v>
      </c>
      <c r="J71" s="6">
        <f t="shared" si="18"/>
        <v>0</v>
      </c>
      <c r="K71" s="1">
        <f t="shared" si="19"/>
        <v>600</v>
      </c>
    </row>
    <row r="72" spans="1:11" ht="23.4" thickBot="1">
      <c r="A72" s="68">
        <v>2</v>
      </c>
      <c r="B72" s="69" t="s">
        <v>67</v>
      </c>
      <c r="C72" s="68" t="s">
        <v>7</v>
      </c>
      <c r="D72" s="70"/>
      <c r="E72" s="68">
        <v>200</v>
      </c>
      <c r="F72" s="92">
        <f t="shared" ref="F72:F76" si="20">D72*E72</f>
        <v>0</v>
      </c>
      <c r="G72" s="107"/>
      <c r="H72" s="105">
        <v>140000</v>
      </c>
      <c r="I72" s="117">
        <f t="shared" ref="I72:I76" si="21">J72+K72</f>
        <v>600</v>
      </c>
      <c r="J72" s="6">
        <f t="shared" si="18"/>
        <v>0</v>
      </c>
      <c r="K72" s="1">
        <f t="shared" si="19"/>
        <v>600</v>
      </c>
    </row>
    <row r="73" spans="1:11" ht="23.4" thickBot="1">
      <c r="A73" s="68">
        <v>3</v>
      </c>
      <c r="B73" s="69" t="s">
        <v>67</v>
      </c>
      <c r="C73" s="68" t="s">
        <v>34</v>
      </c>
      <c r="D73" s="70"/>
      <c r="E73" s="68">
        <v>50</v>
      </c>
      <c r="F73" s="92">
        <f t="shared" si="20"/>
        <v>0</v>
      </c>
      <c r="G73" s="107"/>
      <c r="H73" s="105">
        <v>100000</v>
      </c>
      <c r="I73" s="117">
        <f t="shared" si="21"/>
        <v>600</v>
      </c>
      <c r="J73" s="6">
        <f t="shared" si="18"/>
        <v>0</v>
      </c>
      <c r="K73" s="1">
        <f t="shared" si="19"/>
        <v>600</v>
      </c>
    </row>
    <row r="74" spans="1:11" ht="23.4" thickBot="1">
      <c r="A74" s="68">
        <v>4</v>
      </c>
      <c r="B74" s="69" t="s">
        <v>67</v>
      </c>
      <c r="C74" s="68" t="s">
        <v>35</v>
      </c>
      <c r="D74" s="70"/>
      <c r="E74" s="68">
        <v>100</v>
      </c>
      <c r="F74" s="92">
        <f t="shared" si="20"/>
        <v>0</v>
      </c>
      <c r="G74" s="107"/>
      <c r="H74" s="105">
        <v>80000</v>
      </c>
      <c r="I74" s="117">
        <f t="shared" si="21"/>
        <v>600</v>
      </c>
      <c r="J74" s="6">
        <f t="shared" si="18"/>
        <v>0</v>
      </c>
      <c r="K74" s="1">
        <f t="shared" si="19"/>
        <v>600</v>
      </c>
    </row>
    <row r="75" spans="1:11" ht="23.4" thickBot="1">
      <c r="A75" s="68">
        <v>5</v>
      </c>
      <c r="B75" s="69" t="s">
        <v>67</v>
      </c>
      <c r="C75" s="68" t="s">
        <v>43</v>
      </c>
      <c r="D75" s="70"/>
      <c r="E75" s="68">
        <v>70</v>
      </c>
      <c r="F75" s="92">
        <f t="shared" si="20"/>
        <v>0</v>
      </c>
      <c r="G75" s="107"/>
      <c r="H75" s="105">
        <v>80000</v>
      </c>
      <c r="I75" s="117">
        <f t="shared" si="21"/>
        <v>600</v>
      </c>
      <c r="J75" s="6">
        <f t="shared" si="18"/>
        <v>0</v>
      </c>
      <c r="K75" s="1">
        <f t="shared" si="19"/>
        <v>600</v>
      </c>
    </row>
    <row r="76" spans="1:11" ht="23.4" thickBot="1">
      <c r="A76" s="68">
        <v>6</v>
      </c>
      <c r="B76" s="69" t="s">
        <v>67</v>
      </c>
      <c r="C76" s="68" t="s">
        <v>0</v>
      </c>
      <c r="D76" s="70"/>
      <c r="E76" s="68">
        <v>250</v>
      </c>
      <c r="F76" s="92">
        <f t="shared" si="20"/>
        <v>0</v>
      </c>
      <c r="G76" s="107"/>
      <c r="H76" s="105">
        <v>130000</v>
      </c>
      <c r="I76" s="117">
        <f t="shared" si="21"/>
        <v>600</v>
      </c>
      <c r="J76" s="6">
        <f t="shared" si="18"/>
        <v>0</v>
      </c>
      <c r="K76" s="1">
        <f t="shared" si="19"/>
        <v>600</v>
      </c>
    </row>
    <row r="77" spans="1:11" ht="12.6" thickBot="1">
      <c r="A77" s="118" t="s">
        <v>63</v>
      </c>
      <c r="B77" s="118"/>
      <c r="C77" s="118"/>
      <c r="D77" s="82"/>
      <c r="E77" s="83">
        <f>SUM(E71:E76)</f>
        <v>700</v>
      </c>
      <c r="F77" s="82">
        <f>SUM(F71:F76)</f>
        <v>0</v>
      </c>
      <c r="G77" s="82"/>
      <c r="H77" s="82">
        <f>SUM(H71:H76)</f>
        <v>580000</v>
      </c>
      <c r="I77" s="108">
        <f>SUM(I71:I76)</f>
        <v>3600</v>
      </c>
      <c r="J77" s="6">
        <f t="shared" si="18"/>
        <v>0</v>
      </c>
      <c r="K77" s="1">
        <f t="shared" si="19"/>
        <v>600</v>
      </c>
    </row>
    <row r="78" spans="1:11" ht="12" thickBot="1">
      <c r="A78" s="31"/>
      <c r="B78" s="36"/>
      <c r="C78" s="33"/>
      <c r="D78" s="33"/>
      <c r="E78" s="33"/>
      <c r="F78" s="34"/>
      <c r="G78" s="34"/>
      <c r="H78" s="34"/>
      <c r="I78" s="35"/>
      <c r="J78" s="6">
        <f t="shared" si="18"/>
        <v>0</v>
      </c>
      <c r="K78" s="1">
        <f t="shared" si="19"/>
        <v>600</v>
      </c>
    </row>
    <row r="79" spans="1:11" ht="12" thickBot="1">
      <c r="A79" s="135" t="s">
        <v>68</v>
      </c>
      <c r="B79" s="136"/>
      <c r="C79" s="136"/>
      <c r="D79" s="136"/>
      <c r="E79" s="136"/>
      <c r="F79" s="136"/>
      <c r="G79" s="136"/>
      <c r="H79" s="136"/>
      <c r="I79" s="138"/>
      <c r="J79" s="6">
        <f t="shared" si="18"/>
        <v>0</v>
      </c>
      <c r="K79" s="1">
        <f t="shared" si="19"/>
        <v>600</v>
      </c>
    </row>
    <row r="80" spans="1:11" ht="23.4" thickBot="1">
      <c r="A80" s="68">
        <v>1</v>
      </c>
      <c r="B80" s="69" t="s">
        <v>69</v>
      </c>
      <c r="C80" s="68" t="s">
        <v>33</v>
      </c>
      <c r="D80" s="70"/>
      <c r="E80" s="68">
        <v>200</v>
      </c>
      <c r="F80" s="92">
        <f>D80*E80</f>
        <v>0</v>
      </c>
      <c r="G80" s="107"/>
      <c r="H80" s="104">
        <v>150000</v>
      </c>
      <c r="I80" s="117">
        <f>J80+K80</f>
        <v>600</v>
      </c>
      <c r="J80" s="6">
        <f t="shared" si="18"/>
        <v>0</v>
      </c>
      <c r="K80" s="1">
        <f t="shared" si="19"/>
        <v>600</v>
      </c>
    </row>
    <row r="81" spans="1:13" ht="23.4" thickBot="1">
      <c r="A81" s="68">
        <v>2</v>
      </c>
      <c r="B81" s="69" t="s">
        <v>69</v>
      </c>
      <c r="C81" s="68" t="s">
        <v>36</v>
      </c>
      <c r="D81" s="70"/>
      <c r="E81" s="68">
        <v>200</v>
      </c>
      <c r="F81" s="92">
        <f>D81*E81</f>
        <v>0</v>
      </c>
      <c r="G81" s="107"/>
      <c r="H81" s="105">
        <v>150000</v>
      </c>
      <c r="I81" s="117">
        <f t="shared" ref="I81:I82" si="22">J81+K81</f>
        <v>600</v>
      </c>
      <c r="J81" s="6">
        <f t="shared" si="18"/>
        <v>0</v>
      </c>
      <c r="K81" s="1">
        <f t="shared" si="19"/>
        <v>600</v>
      </c>
    </row>
    <row r="82" spans="1:13" ht="23.4" thickBot="1">
      <c r="A82" s="68">
        <v>3</v>
      </c>
      <c r="B82" s="69" t="s">
        <v>69</v>
      </c>
      <c r="C82" s="68" t="s">
        <v>32</v>
      </c>
      <c r="D82" s="70"/>
      <c r="E82" s="68">
        <v>200</v>
      </c>
      <c r="F82" s="92">
        <f>D82*E82</f>
        <v>0</v>
      </c>
      <c r="G82" s="107"/>
      <c r="H82" s="105">
        <v>150000</v>
      </c>
      <c r="I82" s="117">
        <f t="shared" si="22"/>
        <v>600</v>
      </c>
      <c r="J82" s="6">
        <f t="shared" si="18"/>
        <v>0</v>
      </c>
      <c r="K82" s="1">
        <f t="shared" si="19"/>
        <v>600</v>
      </c>
    </row>
    <row r="83" spans="1:13" ht="12.6" thickBot="1">
      <c r="A83" s="118" t="s">
        <v>70</v>
      </c>
      <c r="B83" s="118"/>
      <c r="C83" s="118"/>
      <c r="D83" s="82"/>
      <c r="E83" s="83">
        <f>SUM(E80:E82)</f>
        <v>600</v>
      </c>
      <c r="F83" s="82">
        <f>SUM(F80:F82)</f>
        <v>0</v>
      </c>
      <c r="G83" s="82"/>
      <c r="H83" s="82">
        <f>SUM(H80:H82)</f>
        <v>450000</v>
      </c>
      <c r="I83" s="108">
        <f>SUM(I80:I82)</f>
        <v>1800</v>
      </c>
      <c r="J83" s="6">
        <f t="shared" si="18"/>
        <v>0</v>
      </c>
      <c r="K83" s="1">
        <f t="shared" si="19"/>
        <v>600</v>
      </c>
    </row>
    <row r="84" spans="1:13" ht="12" thickBot="1">
      <c r="A84" s="33"/>
      <c r="B84" s="36"/>
      <c r="C84" s="33"/>
      <c r="D84" s="33"/>
      <c r="E84" s="33"/>
      <c r="F84" s="34"/>
      <c r="G84" s="34"/>
      <c r="H84" s="34"/>
      <c r="I84" s="46"/>
      <c r="J84" s="6">
        <f t="shared" si="18"/>
        <v>0</v>
      </c>
      <c r="K84" s="1">
        <f t="shared" si="19"/>
        <v>600</v>
      </c>
    </row>
    <row r="85" spans="1:13" ht="12.75" customHeight="1" thickBot="1">
      <c r="A85" s="135" t="s">
        <v>77</v>
      </c>
      <c r="B85" s="136"/>
      <c r="C85" s="136"/>
      <c r="D85" s="136"/>
      <c r="E85" s="136"/>
      <c r="F85" s="136"/>
      <c r="G85" s="136"/>
      <c r="H85" s="136"/>
      <c r="I85" s="138"/>
      <c r="J85" s="6">
        <f t="shared" si="18"/>
        <v>0</v>
      </c>
      <c r="K85" s="1">
        <f t="shared" si="19"/>
        <v>600</v>
      </c>
    </row>
    <row r="86" spans="1:13" ht="12" thickBot="1">
      <c r="A86" s="93">
        <v>1</v>
      </c>
      <c r="B86" s="94" t="s">
        <v>73</v>
      </c>
      <c r="C86" s="95" t="s">
        <v>74</v>
      </c>
      <c r="D86" s="96"/>
      <c r="E86" s="97">
        <v>500</v>
      </c>
      <c r="F86" s="98">
        <f>D86*E86</f>
        <v>0</v>
      </c>
      <c r="G86" s="99"/>
      <c r="H86" s="100">
        <v>50000</v>
      </c>
      <c r="I86" s="110">
        <f>J86+K86</f>
        <v>600</v>
      </c>
      <c r="J86" s="6">
        <f t="shared" si="18"/>
        <v>0</v>
      </c>
      <c r="K86" s="1">
        <f t="shared" si="19"/>
        <v>600</v>
      </c>
    </row>
    <row r="87" spans="1:13" ht="12" thickBot="1">
      <c r="A87" s="93">
        <v>2</v>
      </c>
      <c r="B87" s="94" t="s">
        <v>73</v>
      </c>
      <c r="C87" s="101" t="s">
        <v>75</v>
      </c>
      <c r="D87" s="96"/>
      <c r="E87" s="102">
        <v>1000</v>
      </c>
      <c r="F87" s="103">
        <f>D87*E87</f>
        <v>0</v>
      </c>
      <c r="G87" s="99"/>
      <c r="H87" s="100">
        <v>150000</v>
      </c>
      <c r="I87" s="110">
        <f t="shared" ref="I87" si="23">J87+K87</f>
        <v>600</v>
      </c>
      <c r="J87" s="6">
        <f t="shared" si="18"/>
        <v>0</v>
      </c>
      <c r="K87" s="1">
        <f t="shared" si="19"/>
        <v>600</v>
      </c>
    </row>
    <row r="88" spans="1:13" ht="12" thickBot="1">
      <c r="A88" s="93">
        <v>3</v>
      </c>
      <c r="B88" s="94" t="s">
        <v>73</v>
      </c>
      <c r="C88" s="101" t="s">
        <v>76</v>
      </c>
      <c r="D88" s="96"/>
      <c r="E88" s="102">
        <v>1000</v>
      </c>
      <c r="F88" s="98">
        <f t="shared" ref="F88" si="24">D88*E88</f>
        <v>0</v>
      </c>
      <c r="G88" s="99"/>
      <c r="H88" s="100">
        <v>150000</v>
      </c>
      <c r="I88" s="110">
        <f>J88+K88</f>
        <v>600</v>
      </c>
      <c r="J88" s="6">
        <f t="shared" si="18"/>
        <v>0</v>
      </c>
      <c r="K88" s="1">
        <f t="shared" si="19"/>
        <v>600</v>
      </c>
    </row>
    <row r="89" spans="1:13" ht="12.6" thickBot="1">
      <c r="A89" s="118" t="s">
        <v>71</v>
      </c>
      <c r="B89" s="118"/>
      <c r="C89" s="118"/>
      <c r="D89" s="82"/>
      <c r="E89" s="83">
        <f>SUM(E86:E88)</f>
        <v>2500</v>
      </c>
      <c r="F89" s="108">
        <f t="shared" ref="F89" si="25">SUM(F86:F88)</f>
        <v>0</v>
      </c>
      <c r="G89" s="83"/>
      <c r="H89" s="109">
        <f>SUM(H86:H88)</f>
        <v>350000</v>
      </c>
      <c r="I89" s="109">
        <f>SUM(I86:I88)</f>
        <v>1800</v>
      </c>
      <c r="J89" s="6"/>
    </row>
    <row r="90" spans="1:13" ht="12">
      <c r="A90" s="49"/>
      <c r="B90" s="50"/>
      <c r="C90" s="49"/>
      <c r="D90" s="51"/>
      <c r="E90" s="52"/>
      <c r="F90" s="53"/>
      <c r="G90" s="54"/>
      <c r="H90" s="53"/>
      <c r="I90" s="55"/>
      <c r="J90" s="6"/>
    </row>
    <row r="91" spans="1:13" ht="12.6" thickBot="1">
      <c r="A91" s="49"/>
      <c r="B91" s="50"/>
      <c r="C91" s="49"/>
      <c r="D91" s="51"/>
      <c r="E91" s="52"/>
      <c r="F91" s="53">
        <f>SUM(F10,F19,F24,F31,F39,F48,F53,F60,F68,F77,F83,F89)</f>
        <v>0</v>
      </c>
      <c r="G91" s="54"/>
      <c r="H91" s="53"/>
      <c r="I91" s="56"/>
      <c r="J91" s="6"/>
    </row>
    <row r="92" spans="1:13" ht="15.75" customHeight="1" thickBot="1">
      <c r="A92" s="119" t="s">
        <v>79</v>
      </c>
      <c r="B92" s="120"/>
      <c r="C92" s="120"/>
      <c r="D92" s="120"/>
      <c r="E92" s="120"/>
      <c r="F92" s="120"/>
      <c r="G92" s="121"/>
      <c r="H92" s="57">
        <f>SUM(F91,H91)</f>
        <v>0</v>
      </c>
      <c r="I92" s="56"/>
      <c r="J92" s="6"/>
    </row>
    <row r="93" spans="1:13" s="4" customFormat="1" ht="12.6" thickBot="1">
      <c r="A93" s="33"/>
      <c r="B93" s="36"/>
      <c r="C93" s="33"/>
      <c r="D93" s="33"/>
      <c r="E93" s="33"/>
      <c r="F93" s="34"/>
      <c r="G93" s="34"/>
      <c r="H93" s="34"/>
      <c r="I93" s="46"/>
      <c r="J93" s="6"/>
      <c r="K93" s="1"/>
    </row>
    <row r="94" spans="1:13">
      <c r="A94" s="162" t="s">
        <v>81</v>
      </c>
      <c r="B94" s="163"/>
      <c r="C94" s="163"/>
      <c r="D94" s="163"/>
      <c r="E94" s="163"/>
      <c r="F94" s="163"/>
      <c r="G94" s="163"/>
      <c r="H94" s="163"/>
      <c r="I94" s="164"/>
      <c r="J94" s="6"/>
    </row>
    <row r="95" spans="1:13">
      <c r="A95" s="165"/>
      <c r="B95" s="166"/>
      <c r="C95" s="166"/>
      <c r="D95" s="166"/>
      <c r="E95" s="166"/>
      <c r="F95" s="166"/>
      <c r="G95" s="166"/>
      <c r="H95" s="166"/>
      <c r="I95" s="167"/>
      <c r="J95" s="6"/>
      <c r="M95" s="6"/>
    </row>
    <row r="96" spans="1:13">
      <c r="A96" s="165"/>
      <c r="B96" s="166"/>
      <c r="C96" s="166"/>
      <c r="D96" s="166"/>
      <c r="E96" s="166"/>
      <c r="F96" s="166"/>
      <c r="G96" s="166"/>
      <c r="H96" s="166"/>
      <c r="I96" s="167"/>
      <c r="J96" s="6"/>
    </row>
    <row r="97" spans="1:10" ht="97.5" customHeight="1" thickBot="1">
      <c r="A97" s="168"/>
      <c r="B97" s="169"/>
      <c r="C97" s="169"/>
      <c r="D97" s="169"/>
      <c r="E97" s="169"/>
      <c r="F97" s="169"/>
      <c r="G97" s="169"/>
      <c r="H97" s="169"/>
      <c r="I97" s="170"/>
      <c r="J97" s="6"/>
    </row>
    <row r="98" spans="1:10">
      <c r="A98" s="33"/>
      <c r="B98" s="36"/>
      <c r="C98" s="33"/>
      <c r="D98" s="33"/>
      <c r="E98" s="33"/>
      <c r="F98" s="34"/>
      <c r="G98" s="34"/>
      <c r="H98" s="34"/>
      <c r="I98" s="46"/>
      <c r="J98" s="6"/>
    </row>
    <row r="99" spans="1:10" ht="12">
      <c r="A99" s="161" t="s">
        <v>72</v>
      </c>
      <c r="B99" s="161"/>
      <c r="C99" s="161"/>
      <c r="D99" s="161"/>
      <c r="E99" s="161"/>
      <c r="F99" s="161"/>
      <c r="G99" s="161"/>
      <c r="H99" s="161"/>
      <c r="I99" s="161"/>
      <c r="J99" s="6"/>
    </row>
    <row r="100" spans="1:10">
      <c r="A100" s="33"/>
      <c r="B100" s="36"/>
      <c r="C100" s="33"/>
      <c r="D100" s="33"/>
      <c r="E100" s="33"/>
      <c r="F100" s="34"/>
      <c r="G100" s="34"/>
      <c r="H100" s="34"/>
      <c r="I100" s="46"/>
      <c r="J100" s="6"/>
    </row>
    <row r="101" spans="1:10" ht="12">
      <c r="A101" s="160" t="s">
        <v>15</v>
      </c>
      <c r="B101" s="160"/>
      <c r="C101" s="33"/>
      <c r="D101" s="33"/>
      <c r="E101" s="33"/>
      <c r="F101" s="34"/>
      <c r="G101" s="34"/>
      <c r="H101" s="34"/>
      <c r="I101" s="46"/>
      <c r="J101" s="6"/>
    </row>
    <row r="102" spans="1:10" ht="12" thickBot="1">
      <c r="A102" s="1"/>
      <c r="B102" s="11"/>
      <c r="J102" s="6"/>
    </row>
    <row r="103" spans="1:10" ht="12.6" thickBot="1">
      <c r="A103" s="145" t="s">
        <v>16</v>
      </c>
      <c r="B103" s="146"/>
      <c r="C103" s="122"/>
      <c r="D103" s="123"/>
      <c r="E103" s="123"/>
      <c r="F103" s="123"/>
      <c r="G103" s="123"/>
      <c r="H103" s="123"/>
      <c r="I103" s="124"/>
      <c r="J103" s="6"/>
    </row>
    <row r="104" spans="1:10" ht="12.6" thickBot="1">
      <c r="A104" s="145" t="s">
        <v>17</v>
      </c>
      <c r="B104" s="146"/>
      <c r="C104" s="122"/>
      <c r="D104" s="123"/>
      <c r="E104" s="123"/>
      <c r="F104" s="123"/>
      <c r="G104" s="123"/>
      <c r="H104" s="123"/>
      <c r="I104" s="124"/>
      <c r="J104" s="6"/>
    </row>
    <row r="105" spans="1:10" ht="12" customHeight="1" thickBot="1">
      <c r="A105" s="145" t="s">
        <v>18</v>
      </c>
      <c r="B105" s="146"/>
      <c r="C105" s="122"/>
      <c r="D105" s="123"/>
      <c r="E105" s="123"/>
      <c r="F105" s="123"/>
      <c r="G105" s="123"/>
      <c r="H105" s="123"/>
      <c r="I105" s="124"/>
      <c r="J105" s="6"/>
    </row>
    <row r="106" spans="1:10" ht="12.6" thickBot="1">
      <c r="A106" s="145" t="s">
        <v>19</v>
      </c>
      <c r="B106" s="146"/>
      <c r="C106" s="122"/>
      <c r="D106" s="123"/>
      <c r="E106" s="123"/>
      <c r="F106" s="123"/>
      <c r="G106" s="123"/>
      <c r="H106" s="123"/>
      <c r="I106" s="124"/>
      <c r="J106" s="6"/>
    </row>
    <row r="107" spans="1:10" ht="12.6" thickBot="1">
      <c r="A107" s="3"/>
      <c r="B107" s="12" t="s">
        <v>23</v>
      </c>
      <c r="C107" s="9" t="s">
        <v>24</v>
      </c>
      <c r="D107" s="7"/>
      <c r="E107" s="8" t="s">
        <v>80</v>
      </c>
      <c r="F107" s="158"/>
      <c r="G107" s="158"/>
      <c r="H107" s="158"/>
      <c r="I107" s="159"/>
      <c r="J107" s="6"/>
    </row>
    <row r="108" spans="1:10" ht="15" thickBot="1">
      <c r="A108" s="145" t="s">
        <v>20</v>
      </c>
      <c r="B108" s="146"/>
      <c r="C108" s="157"/>
      <c r="D108" s="123"/>
      <c r="E108" s="123"/>
      <c r="F108" s="123"/>
      <c r="G108" s="123"/>
      <c r="H108" s="123"/>
      <c r="I108" s="124"/>
      <c r="J108" s="6"/>
    </row>
    <row r="109" spans="1:10" ht="12.6" thickBot="1">
      <c r="A109" s="145" t="s">
        <v>21</v>
      </c>
      <c r="B109" s="146"/>
      <c r="C109" s="122"/>
      <c r="D109" s="123"/>
      <c r="E109" s="123"/>
      <c r="F109" s="123"/>
      <c r="G109" s="123"/>
      <c r="H109" s="123"/>
      <c r="I109" s="124"/>
      <c r="J109" s="6"/>
    </row>
    <row r="110" spans="1:10" ht="12.6" thickBot="1">
      <c r="A110" s="145" t="s">
        <v>22</v>
      </c>
      <c r="B110" s="146"/>
      <c r="C110" s="142"/>
      <c r="D110" s="143"/>
      <c r="E110" s="143"/>
      <c r="F110" s="143"/>
      <c r="G110" s="143"/>
      <c r="H110" s="143"/>
      <c r="I110" s="144"/>
      <c r="J110" s="6"/>
    </row>
    <row r="111" spans="1:10">
      <c r="A111" s="147"/>
      <c r="B111" s="147"/>
      <c r="J111" s="6"/>
    </row>
    <row r="112" spans="1:10">
      <c r="A112" s="151" t="s">
        <v>82</v>
      </c>
      <c r="B112" s="141"/>
      <c r="C112" s="141"/>
      <c r="D112" s="141"/>
      <c r="E112" s="141"/>
      <c r="F112" s="141"/>
      <c r="G112" s="141"/>
      <c r="H112" s="141"/>
      <c r="I112" s="141"/>
      <c r="J112" s="6"/>
    </row>
    <row r="113" spans="1:10">
      <c r="A113" s="141"/>
      <c r="B113" s="141"/>
      <c r="C113" s="141"/>
      <c r="D113" s="141"/>
      <c r="E113" s="141"/>
      <c r="F113" s="141"/>
      <c r="G113" s="141"/>
      <c r="H113" s="141"/>
      <c r="I113" s="141"/>
    </row>
    <row r="114" spans="1:10">
      <c r="A114" s="141"/>
      <c r="B114" s="141"/>
      <c r="C114" s="141"/>
      <c r="D114" s="141"/>
      <c r="E114" s="141"/>
      <c r="F114" s="141"/>
      <c r="G114" s="141"/>
      <c r="H114" s="141"/>
      <c r="I114" s="141"/>
      <c r="J114" s="6"/>
    </row>
    <row r="115" spans="1:10">
      <c r="A115" s="141"/>
      <c r="B115" s="141"/>
      <c r="C115" s="141"/>
      <c r="D115" s="141"/>
      <c r="E115" s="141"/>
      <c r="F115" s="141"/>
      <c r="G115" s="141"/>
      <c r="H115" s="141"/>
      <c r="I115" s="141"/>
      <c r="J115" s="6"/>
    </row>
    <row r="116" spans="1:10" ht="68.25" customHeight="1">
      <c r="A116" s="141"/>
      <c r="B116" s="141"/>
      <c r="C116" s="141"/>
      <c r="D116" s="141"/>
      <c r="E116" s="141"/>
      <c r="F116" s="141"/>
      <c r="G116" s="141"/>
      <c r="H116" s="141"/>
      <c r="I116" s="141"/>
    </row>
    <row r="117" spans="1:10" ht="12" thickBot="1">
      <c r="A117" s="1"/>
      <c r="B117" s="1"/>
      <c r="C117" s="1"/>
      <c r="D117" s="1"/>
    </row>
    <row r="118" spans="1:10" ht="27.75" customHeight="1" thickBot="1">
      <c r="A118" s="148" t="s">
        <v>83</v>
      </c>
      <c r="B118" s="149"/>
      <c r="C118" s="149"/>
      <c r="D118" s="149"/>
      <c r="E118" s="149"/>
      <c r="F118" s="149"/>
      <c r="G118" s="149"/>
      <c r="H118" s="149"/>
      <c r="I118" s="150"/>
      <c r="J118" s="6"/>
    </row>
    <row r="119" spans="1:10">
      <c r="A119" s="141"/>
      <c r="B119" s="141"/>
    </row>
  </sheetData>
  <mergeCells count="49">
    <mergeCell ref="A41:I41"/>
    <mergeCell ref="A48:C48"/>
    <mergeCell ref="A70:I70"/>
    <mergeCell ref="A77:C77"/>
    <mergeCell ref="C108:I108"/>
    <mergeCell ref="A108:B108"/>
    <mergeCell ref="F107:I107"/>
    <mergeCell ref="C106:I106"/>
    <mergeCell ref="A106:B106"/>
    <mergeCell ref="A105:B105"/>
    <mergeCell ref="A104:B104"/>
    <mergeCell ref="A103:B103"/>
    <mergeCell ref="A85:I85"/>
    <mergeCell ref="A101:B101"/>
    <mergeCell ref="A99:I99"/>
    <mergeCell ref="A94:I97"/>
    <mergeCell ref="A50:I50"/>
    <mergeCell ref="A79:I79"/>
    <mergeCell ref="A83:C83"/>
    <mergeCell ref="A62:I62"/>
    <mergeCell ref="A68:C68"/>
    <mergeCell ref="A53:C53"/>
    <mergeCell ref="A55:I55"/>
    <mergeCell ref="A60:C60"/>
    <mergeCell ref="A119:B119"/>
    <mergeCell ref="C109:I109"/>
    <mergeCell ref="C110:I110"/>
    <mergeCell ref="A110:B110"/>
    <mergeCell ref="A111:B111"/>
    <mergeCell ref="A118:I118"/>
    <mergeCell ref="A109:B109"/>
    <mergeCell ref="A112:I116"/>
    <mergeCell ref="A1:I1"/>
    <mergeCell ref="A10:C10"/>
    <mergeCell ref="A19:C19"/>
    <mergeCell ref="A39:C39"/>
    <mergeCell ref="A2:I2"/>
    <mergeCell ref="A4:I4"/>
    <mergeCell ref="A12:I12"/>
    <mergeCell ref="A33:I33"/>
    <mergeCell ref="A21:I21"/>
    <mergeCell ref="A24:C24"/>
    <mergeCell ref="A26:I26"/>
    <mergeCell ref="A31:C31"/>
    <mergeCell ref="A89:C89"/>
    <mergeCell ref="A92:G92"/>
    <mergeCell ref="C105:I105"/>
    <mergeCell ref="C104:I104"/>
    <mergeCell ref="C103:I103"/>
  </mergeCells>
  <pageMargins left="0.511811024" right="0.511811024" top="0.78740157499999996" bottom="0.78740157499999996" header="0.31496062000000002" footer="0.31496062000000002"/>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Proposta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FGV Assessoria</dc:creator>
  <cp:lastModifiedBy>pc</cp:lastModifiedBy>
  <cp:lastPrinted>2024-12-05T19:00:41Z</cp:lastPrinted>
  <dcterms:created xsi:type="dcterms:W3CDTF">2021-07-07T10:21:37Z</dcterms:created>
  <dcterms:modified xsi:type="dcterms:W3CDTF">2025-04-09T11:17:44Z</dcterms:modified>
</cp:coreProperties>
</file>